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15120" windowHeight="8016"/>
  </bookViews>
  <sheets>
    <sheet name="Lapas1" sheetId="1" r:id="rId1"/>
    <sheet name="Lapas2" sheetId="2" r:id="rId2"/>
    <sheet name="Lapas3" sheetId="3" r:id="rId3"/>
  </sheets>
  <externalReferences>
    <externalReference r:id="rId4"/>
  </externalReferences>
  <calcPr calcId="125725"/>
</workbook>
</file>

<file path=xl/calcChain.xml><?xml version="1.0" encoding="utf-8"?>
<calcChain xmlns="http://schemas.openxmlformats.org/spreadsheetml/2006/main">
  <c r="F65" i="1"/>
  <c r="N62"/>
  <c r="M62"/>
  <c r="L62"/>
  <c r="K62"/>
  <c r="J62"/>
  <c r="I62"/>
  <c r="O62" s="1"/>
  <c r="H62"/>
  <c r="E62"/>
  <c r="D62"/>
  <c r="C62"/>
  <c r="G62" s="1"/>
  <c r="B62"/>
  <c r="J61"/>
  <c r="J60"/>
  <c r="O60" s="1"/>
  <c r="G60"/>
  <c r="J59"/>
  <c r="N58"/>
  <c r="M58"/>
  <c r="L58"/>
  <c r="K58"/>
  <c r="J58"/>
  <c r="I58"/>
  <c r="O58" s="1"/>
  <c r="H58"/>
  <c r="E58"/>
  <c r="D58"/>
  <c r="C58"/>
  <c r="G58" s="1"/>
  <c r="B58"/>
  <c r="N57"/>
  <c r="M57"/>
  <c r="L57"/>
  <c r="K57"/>
  <c r="J57"/>
  <c r="I57"/>
  <c r="O57" s="1"/>
  <c r="H57"/>
  <c r="E57"/>
  <c r="D57"/>
  <c r="G57" s="1"/>
  <c r="C57"/>
  <c r="B57"/>
  <c r="N56"/>
  <c r="N67" s="1"/>
  <c r="M56"/>
  <c r="M65" s="1"/>
  <c r="L56"/>
  <c r="L67" s="1"/>
  <c r="K56"/>
  <c r="K65" s="1"/>
  <c r="J56"/>
  <c r="J67" s="1"/>
  <c r="I56"/>
  <c r="I65" s="1"/>
  <c r="H56"/>
  <c r="H67" s="1"/>
  <c r="E56"/>
  <c r="E67" s="1"/>
  <c r="D56"/>
  <c r="D65" s="1"/>
  <c r="C56"/>
  <c r="C67" s="1"/>
  <c r="B56"/>
  <c r="B67" s="1"/>
  <c r="F50"/>
  <c r="F52" s="1"/>
  <c r="O47"/>
  <c r="G47"/>
  <c r="J46"/>
  <c r="J52" s="1"/>
  <c r="I46"/>
  <c r="I52" s="1"/>
  <c r="H46"/>
  <c r="H52" s="1"/>
  <c r="D46"/>
  <c r="C46"/>
  <c r="G46" s="1"/>
  <c r="B46"/>
  <c r="O45"/>
  <c r="G45"/>
  <c r="N43"/>
  <c r="N52" s="1"/>
  <c r="M43"/>
  <c r="M52" s="1"/>
  <c r="L43"/>
  <c r="L52" s="1"/>
  <c r="K43"/>
  <c r="K52" s="1"/>
  <c r="J43"/>
  <c r="I43"/>
  <c r="O43" s="1"/>
  <c r="H43"/>
  <c r="E43"/>
  <c r="E50" s="1"/>
  <c r="E52" s="1"/>
  <c r="D43"/>
  <c r="D50" s="1"/>
  <c r="D52" s="1"/>
  <c r="C43"/>
  <c r="C50" s="1"/>
  <c r="B43"/>
  <c r="B52" s="1"/>
  <c r="G42"/>
  <c r="O41"/>
  <c r="G41"/>
  <c r="N31"/>
  <c r="M31"/>
  <c r="L31"/>
  <c r="K31"/>
  <c r="J31"/>
  <c r="I31"/>
  <c r="O31" s="1"/>
  <c r="H31"/>
  <c r="F31"/>
  <c r="F37" s="1"/>
  <c r="F69" s="1"/>
  <c r="E31"/>
  <c r="D31"/>
  <c r="C31"/>
  <c r="G31" s="1"/>
  <c r="B31"/>
  <c r="N28"/>
  <c r="M28"/>
  <c r="L28"/>
  <c r="K28"/>
  <c r="J28"/>
  <c r="I28"/>
  <c r="O28" s="1"/>
  <c r="H28"/>
  <c r="E28"/>
  <c r="D28"/>
  <c r="C28"/>
  <c r="G28" s="1"/>
  <c r="B28"/>
  <c r="N27"/>
  <c r="M27"/>
  <c r="L27"/>
  <c r="K27"/>
  <c r="J27"/>
  <c r="I27"/>
  <c r="O27" s="1"/>
  <c r="H27"/>
  <c r="E27"/>
  <c r="D27"/>
  <c r="C27"/>
  <c r="G27" s="1"/>
  <c r="B27"/>
  <c r="N26"/>
  <c r="M26"/>
  <c r="L26"/>
  <c r="K26"/>
  <c r="J26"/>
  <c r="I26"/>
  <c r="O26" s="1"/>
  <c r="H26"/>
  <c r="E26"/>
  <c r="D26"/>
  <c r="C26"/>
  <c r="G26" s="1"/>
  <c r="B26"/>
  <c r="N25"/>
  <c r="M25"/>
  <c r="L25"/>
  <c r="K25"/>
  <c r="J25"/>
  <c r="I25"/>
  <c r="O25" s="1"/>
  <c r="H25"/>
  <c r="E25"/>
  <c r="D25"/>
  <c r="C25"/>
  <c r="G25" s="1"/>
  <c r="B25"/>
  <c r="N24"/>
  <c r="N37" s="1"/>
  <c r="N69" s="1"/>
  <c r="M24"/>
  <c r="M37" s="1"/>
  <c r="L24"/>
  <c r="L37" s="1"/>
  <c r="L69" s="1"/>
  <c r="K24"/>
  <c r="K37" s="1"/>
  <c r="J24"/>
  <c r="J37" s="1"/>
  <c r="J69" s="1"/>
  <c r="I24"/>
  <c r="I37" s="1"/>
  <c r="H24"/>
  <c r="H37" s="1"/>
  <c r="H69" s="1"/>
  <c r="E24"/>
  <c r="E35" s="1"/>
  <c r="D24"/>
  <c r="D37" s="1"/>
  <c r="C24"/>
  <c r="C35" s="1"/>
  <c r="B24"/>
  <c r="B37" s="1"/>
  <c r="G50" l="1"/>
  <c r="C52"/>
  <c r="G52" s="1"/>
  <c r="B69"/>
  <c r="G24"/>
  <c r="O24"/>
  <c r="D35"/>
  <c r="F35"/>
  <c r="I35"/>
  <c r="K35"/>
  <c r="M35"/>
  <c r="C37"/>
  <c r="E37"/>
  <c r="E69" s="1"/>
  <c r="G43"/>
  <c r="O46"/>
  <c r="I50"/>
  <c r="K50"/>
  <c r="M50"/>
  <c r="C65"/>
  <c r="E65"/>
  <c r="J65"/>
  <c r="L65"/>
  <c r="N65"/>
  <c r="D67"/>
  <c r="G67" s="1"/>
  <c r="I67"/>
  <c r="K67"/>
  <c r="K69" s="1"/>
  <c r="M67"/>
  <c r="M69" s="1"/>
  <c r="J35"/>
  <c r="L35"/>
  <c r="N35"/>
  <c r="J50"/>
  <c r="L50"/>
  <c r="N50"/>
  <c r="G56"/>
  <c r="G65" s="1"/>
  <c r="O56"/>
  <c r="O65" s="1"/>
  <c r="C69" l="1"/>
  <c r="O52"/>
  <c r="O50"/>
  <c r="G35"/>
  <c r="G37"/>
  <c r="G69" s="1"/>
  <c r="O67"/>
  <c r="D69"/>
  <c r="I69"/>
  <c r="O37"/>
  <c r="O35"/>
  <c r="O69" l="1"/>
</calcChain>
</file>

<file path=xl/comments1.xml><?xml version="1.0" encoding="utf-8"?>
<comments xmlns="http://schemas.openxmlformats.org/spreadsheetml/2006/main">
  <authors>
    <author>Autorius</author>
  </authors>
  <commentList>
    <comment ref="A28" authorId="0">
      <text>
        <r>
          <rPr>
            <b/>
            <sz val="8"/>
            <color indexed="81"/>
            <rFont val="Tahoma"/>
            <family val="2"/>
            <charset val="186"/>
          </rPr>
          <t>Autorius:</t>
        </r>
        <r>
          <rPr>
            <sz val="8"/>
            <color indexed="81"/>
            <rFont val="Tahoma"/>
            <charset val="1"/>
          </rPr>
          <t xml:space="preserve">
organizator, soc darb, rizikos, vyriaus soc.</t>
        </r>
      </text>
    </comment>
    <comment ref="A31" authorId="0">
      <text>
        <r>
          <rPr>
            <b/>
            <sz val="8"/>
            <color indexed="81"/>
            <rFont val="Tahoma"/>
            <family val="2"/>
            <charset val="186"/>
          </rPr>
          <t>Autorius:</t>
        </r>
        <r>
          <rPr>
            <sz val="8"/>
            <color indexed="81"/>
            <rFont val="Tahoma"/>
            <charset val="1"/>
          </rPr>
          <t xml:space="preserve">
lankomoji 136,GLOBOS LANKOM 13 asistenta 16, PADEJEJAI SAVU NAMU 4 ETATAI</t>
        </r>
      </text>
    </comment>
    <comment ref="A43" authorId="0">
      <text>
        <r>
          <rPr>
            <b/>
            <sz val="8"/>
            <color indexed="81"/>
            <rFont val="Tahoma"/>
            <family val="2"/>
            <charset val="186"/>
          </rPr>
          <t>Autorius:</t>
        </r>
        <r>
          <rPr>
            <sz val="8"/>
            <color indexed="81"/>
            <rFont val="Tahoma"/>
            <charset val="1"/>
          </rPr>
          <t xml:space="preserve">
kinez, slaugytojos ir savu namu slaugyt 0,5 etato</t>
        </r>
      </text>
    </comment>
    <comment ref="A46" authorId="0">
      <text>
        <r>
          <rPr>
            <b/>
            <sz val="8"/>
            <color indexed="81"/>
            <rFont val="Tahoma"/>
            <family val="2"/>
            <charset val="186"/>
          </rPr>
          <t>Autorius:</t>
        </r>
        <r>
          <rPr>
            <sz val="8"/>
            <color indexed="81"/>
            <rFont val="Tahoma"/>
            <charset val="1"/>
          </rPr>
          <t xml:space="preserve">
slaug padejoj projektines </t>
        </r>
      </text>
    </comment>
    <comment ref="A58" authorId="0">
      <text>
        <r>
          <rPr>
            <b/>
            <sz val="8"/>
            <color indexed="81"/>
            <rFont val="Tahoma"/>
            <family val="2"/>
            <charset val="186"/>
          </rPr>
          <t>Autorius:</t>
        </r>
        <r>
          <rPr>
            <sz val="8"/>
            <color indexed="81"/>
            <rFont val="Tahoma"/>
            <charset val="1"/>
          </rPr>
          <t xml:space="preserve">
mes, specialistai, psichol</t>
        </r>
      </text>
    </comment>
    <comment ref="A62" authorId="0">
      <text>
        <r>
          <rPr>
            <b/>
            <sz val="8"/>
            <color indexed="81"/>
            <rFont val="Tahoma"/>
            <family val="2"/>
            <charset val="186"/>
          </rPr>
          <t>Autorius:</t>
        </r>
        <r>
          <rPr>
            <sz val="8"/>
            <color indexed="81"/>
            <rFont val="Tahoma"/>
            <charset val="1"/>
          </rPr>
          <t xml:space="preserve">
valytojos, darb, vairuot</t>
        </r>
      </text>
    </comment>
  </commentList>
</comments>
</file>

<file path=xl/sharedStrings.xml><?xml version="1.0" encoding="utf-8"?>
<sst xmlns="http://schemas.openxmlformats.org/spreadsheetml/2006/main" count="211" uniqueCount="56">
  <si>
    <t>Forma B-11 patvirtinta Lietuvos Respublikos finansų ministro 2011 m. birželio 30 d. įsakymu  Nr. 1K-230</t>
  </si>
  <si>
    <t>(Lietuvos Respublikos finansų ministro 2012 m. balandžio 17 d. įsakymo Nr. 1K-148 redakcija)</t>
  </si>
  <si>
    <t>Vilniaus miesto socialinės paramos centras</t>
  </si>
  <si>
    <t>(dokumento sudarytojo (įstaigos) pavadinimas)</t>
  </si>
  <si>
    <t>INFORMACIJA APIE IŠLAIDŲ DARBUOTOJŲ, IŠLAIKOMŲ IŠ BIUDŽETO, KURIŲ TARNYBINIS ATLYGINIMAS NUSTATOMAS PAGAL LIETUVOS RESPUBLIKOS VALSTYBĖS IR SAVIVALDYBIŲ ĮSTAIGŲ DARBUOTOJŲ DARBO APMOKĖJIMO ĮSTATYMĄ, DARBO UŽMOKESČIUI VYKDYMĄ</t>
  </si>
  <si>
    <t>(metinė)</t>
  </si>
  <si>
    <t>(data ir numeris)</t>
  </si>
  <si>
    <t>Kauno g. 3/26, Vilnius</t>
  </si>
  <si>
    <t>(sudarymo vieta)</t>
  </si>
  <si>
    <t>(Asignavimų valdytojo) įstaigos pavadinimas:</t>
  </si>
  <si>
    <t>Socialinių reikalų ir sveikatos departamentas</t>
  </si>
  <si>
    <t>Ministerija</t>
  </si>
  <si>
    <t>Departamentas</t>
  </si>
  <si>
    <t xml:space="preserve">Biudžetinė </t>
  </si>
  <si>
    <t>(Kodas)</t>
  </si>
  <si>
    <t>įstaiga</t>
  </si>
  <si>
    <t>Pareigos</t>
  </si>
  <si>
    <t>Ataskaitinio laikotarpio patikslintas planas, Eurai</t>
  </si>
  <si>
    <t>Įvykdyta, Eurai</t>
  </si>
  <si>
    <t>Pareigybių skaičius (vnt.)</t>
  </si>
  <si>
    <t>pareiginei algai (pastoviajai daliai)</t>
  </si>
  <si>
    <t>pareiginei algai (kintamajai daliai)</t>
  </si>
  <si>
    <t>priemokoms</t>
  </si>
  <si>
    <t>už darbą poilsio ir švenčių dienomis, nakties bei viršvalandinį darbą, budėjimą ir esant nukrypimui nuo normalių darbo sąlygų</t>
  </si>
  <si>
    <t>Iš viso</t>
  </si>
  <si>
    <t>skatinamosioms išmokoms</t>
  </si>
  <si>
    <t>kitoms išmokoms</t>
  </si>
  <si>
    <t>PAREIGYBIŲ GRUPĖ1 (Socialiniai darbuotojai)</t>
  </si>
  <si>
    <t>I. Įstaigų vadovai</t>
  </si>
  <si>
    <t>II. Vadovų pavaduotojai</t>
  </si>
  <si>
    <t>III. Struktūrinių padalinių vadovai</t>
  </si>
  <si>
    <t>IV. Struktūrinių padalinių vadovų pavaduotojai</t>
  </si>
  <si>
    <t>V. Specialistai (pedagoginės normos)</t>
  </si>
  <si>
    <t>x</t>
  </si>
  <si>
    <t>VI. Kvalifikuoti darbuotojai</t>
  </si>
  <si>
    <t>VII. Pagalbinis medicinos ir individualios priežiūros personalas</t>
  </si>
  <si>
    <t>VIII. Darbininkai</t>
  </si>
  <si>
    <t>IX. Darbininkai, gaunantys valandinį atlygį</t>
  </si>
  <si>
    <t>X. Valandinis atlygis už mokomuosius užsiėmimus</t>
  </si>
  <si>
    <t>XI. Darbo užmokestis pinigais iš viso (I+II+III+IV+V+VI+VII+VIII+IX+X)</t>
  </si>
  <si>
    <t>XII. Pajamos natūra</t>
  </si>
  <si>
    <t>IŠ VISO (XI+XII):</t>
  </si>
  <si>
    <t>PAREIGYBIŲ GRUPĖ1 (Sveikatos priežiūros specialistai)</t>
  </si>
  <si>
    <t xml:space="preserve"> </t>
  </si>
  <si>
    <t>su savu namu slaugyt</t>
  </si>
  <si>
    <t>PAREIGYBIŲ GRUPĖ1 (Kiti darbuotojai)</t>
  </si>
  <si>
    <t>be laido</t>
  </si>
  <si>
    <t>Institucijų (įstaigų) skaičius, vnt.</t>
  </si>
  <si>
    <t>VISO (pagal visas pareigybių grupes):</t>
  </si>
  <si>
    <t>Finansų skyriaus vedėja - vyr. buhalterė</t>
  </si>
  <si>
    <t>Diana Radzevičienė</t>
  </si>
  <si>
    <t>(atsakingo struktūrinio padalinio vadovo pareigų pavadinimas)</t>
  </si>
  <si>
    <t>(parašas)</t>
  </si>
  <si>
    <t>(vardas ir pavardė)</t>
  </si>
  <si>
    <t xml:space="preserve">2018 M. GRUODŽIO 31 D.  </t>
  </si>
  <si>
    <t>2019-01-04 Nr. 2</t>
  </si>
</sst>
</file>

<file path=xl/styles.xml><?xml version="1.0" encoding="utf-8"?>
<styleSheet xmlns="http://schemas.openxmlformats.org/spreadsheetml/2006/main">
  <numFmts count="8">
    <numFmt numFmtId="43" formatCode="_-* #,##0.00\ _L_t_-;\-* #,##0.00\ _L_t_-;_-* &quot;-&quot;??\ _L_t_-;_-@_-"/>
    <numFmt numFmtId="164" formatCode="0.0"/>
    <numFmt numFmtId="165" formatCode="0;0;"/>
    <numFmt numFmtId="166" formatCode="0.0;0.0;"/>
    <numFmt numFmtId="167" formatCode="_-* #,##0\ _L_t_-;\-* #,##0\ _L_t_-;_-* &quot;-&quot;??\ _L_t_-;_-@_-"/>
    <numFmt numFmtId="168" formatCode="_-* #,##0.00\ _€_-;\-* #,##0.00\ _€_-;_-* &quot;-&quot;??\ _€_-;_-@_-"/>
    <numFmt numFmtId="169" formatCode="_-* #,##0.0\ _L_t_-;\-* #,##0.0\ _L_t_-;_-* &quot;-&quot;??\ _L_t_-;_-@_-"/>
    <numFmt numFmtId="170" formatCode="_-* #,##0.0\ _€_-;\-* #,##0.0\ _€_-;_-* &quot;-&quot;?\ _€_-;_-@_-"/>
  </numFmts>
  <fonts count="13">
    <font>
      <sz val="11"/>
      <color theme="1"/>
      <name val="Calibri"/>
      <family val="2"/>
      <charset val="186"/>
      <scheme val="minor"/>
    </font>
    <font>
      <sz val="11"/>
      <color theme="1"/>
      <name val="Calibri"/>
      <family val="2"/>
      <charset val="186"/>
      <scheme val="minor"/>
    </font>
    <font>
      <sz val="10"/>
      <name val="Times New Roman"/>
      <family val="1"/>
      <charset val="186"/>
    </font>
    <font>
      <sz val="10"/>
      <name val="TimesLT"/>
      <charset val="186"/>
    </font>
    <font>
      <sz val="10"/>
      <name val="Arial"/>
      <family val="2"/>
    </font>
    <font>
      <b/>
      <i/>
      <sz val="10"/>
      <name val="Times New Roman"/>
      <family val="1"/>
      <charset val="186"/>
    </font>
    <font>
      <vertAlign val="superscript"/>
      <sz val="10"/>
      <name val="Times New Roman"/>
      <family val="1"/>
      <charset val="186"/>
    </font>
    <font>
      <sz val="8"/>
      <color indexed="81"/>
      <name val="Tahoma"/>
      <charset val="1"/>
    </font>
    <font>
      <sz val="10"/>
      <color theme="0"/>
      <name val="Times New Roman"/>
      <family val="1"/>
      <charset val="186"/>
    </font>
    <font>
      <b/>
      <sz val="10"/>
      <name val="Times New Roman"/>
      <family val="1"/>
      <charset val="186"/>
    </font>
    <font>
      <sz val="10"/>
      <color theme="1"/>
      <name val="Times New Roman"/>
      <family val="1"/>
      <charset val="186"/>
    </font>
    <font>
      <sz val="10"/>
      <color rgb="FFFF0000"/>
      <name val="Times New Roman"/>
      <family val="1"/>
      <charset val="186"/>
    </font>
    <font>
      <b/>
      <sz val="8"/>
      <color indexed="81"/>
      <name val="Tahoma"/>
      <family val="2"/>
      <charset val="186"/>
    </font>
  </fonts>
  <fills count="3">
    <fill>
      <patternFill patternType="none"/>
    </fill>
    <fill>
      <patternFill patternType="gray125"/>
    </fill>
    <fill>
      <patternFill patternType="solid">
        <fgColor theme="0"/>
        <bgColor indexed="64"/>
      </patternFill>
    </fill>
  </fills>
  <borders count="3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3" fillId="0" borderId="0"/>
    <xf numFmtId="0" fontId="4" fillId="0" borderId="0"/>
  </cellStyleXfs>
  <cellXfs count="184">
    <xf numFmtId="0" fontId="0" fillId="0" borderId="0" xfId="0"/>
    <xf numFmtId="0" fontId="2" fillId="0" borderId="0" xfId="0" applyFont="1" applyFill="1" applyAlignment="1">
      <alignment wrapText="1"/>
    </xf>
    <xf numFmtId="0" fontId="6" fillId="0" borderId="0" xfId="0" applyFont="1" applyFill="1" applyAlignment="1">
      <alignment horizontal="center" wrapText="1"/>
    </xf>
    <xf numFmtId="0" fontId="2" fillId="0" borderId="0" xfId="0" applyFont="1" applyBorder="1" applyAlignment="1"/>
    <xf numFmtId="0" fontId="2" fillId="0" borderId="0" xfId="0" applyFont="1" applyBorder="1" applyAlignment="1">
      <alignment horizontal="center"/>
    </xf>
    <xf numFmtId="0" fontId="2" fillId="0" borderId="0" xfId="0" applyFont="1"/>
    <xf numFmtId="0" fontId="8" fillId="2" borderId="0" xfId="0" applyFont="1" applyFill="1"/>
    <xf numFmtId="0" fontId="2" fillId="0" borderId="0" xfId="0" applyFont="1" applyAlignment="1">
      <alignment horizontal="left" wrapText="1"/>
    </xf>
    <xf numFmtId="0" fontId="2" fillId="0" borderId="0" xfId="0" applyFont="1" applyAlignment="1">
      <alignment wrapText="1"/>
    </xf>
    <xf numFmtId="0" fontId="2" fillId="0" borderId="0" xfId="0" applyFont="1" applyFill="1" applyBorder="1" applyAlignment="1" applyProtection="1">
      <alignment wrapText="1"/>
    </xf>
    <xf numFmtId="49" fontId="2" fillId="0" borderId="0" xfId="2" applyNumberFormat="1" applyFont="1" applyFill="1" applyBorder="1" applyAlignment="1" applyProtection="1">
      <protection locked="0"/>
    </xf>
    <xf numFmtId="0" fontId="2" fillId="0" borderId="0" xfId="2" applyFont="1" applyFill="1" applyBorder="1" applyAlignment="1"/>
    <xf numFmtId="0" fontId="2" fillId="0" borderId="0" xfId="0" applyFont="1" applyBorder="1"/>
    <xf numFmtId="0" fontId="2" fillId="2" borderId="0" xfId="0" applyFont="1" applyFill="1"/>
    <xf numFmtId="0" fontId="9" fillId="0" borderId="0" xfId="0" applyFont="1" applyAlignment="1">
      <alignment horizontal="center"/>
    </xf>
    <xf numFmtId="0" fontId="9" fillId="0" borderId="0" xfId="2" applyFont="1" applyFill="1" applyAlignment="1">
      <alignment horizontal="center" vertical="center" wrapText="1"/>
    </xf>
    <xf numFmtId="0" fontId="2" fillId="0" borderId="0" xfId="2" applyFont="1" applyFill="1" applyBorder="1" applyAlignment="1">
      <alignment vertical="center" wrapText="1"/>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49" fontId="2" fillId="0" borderId="0" xfId="3" applyNumberFormat="1" applyFont="1" applyAlignment="1" applyProtection="1">
      <alignment horizontal="left"/>
    </xf>
    <xf numFmtId="1" fontId="2" fillId="0" borderId="0" xfId="3" applyNumberFormat="1" applyFont="1" applyBorder="1" applyAlignment="1" applyProtection="1">
      <alignment horizontal="center"/>
      <protection locked="0"/>
    </xf>
    <xf numFmtId="1" fontId="2" fillId="0" borderId="0" xfId="3" applyNumberFormat="1" applyFont="1" applyBorder="1" applyAlignment="1" applyProtection="1">
      <protection locked="0"/>
    </xf>
    <xf numFmtId="1" fontId="2" fillId="0" borderId="0" xfId="0" applyNumberFormat="1" applyFont="1" applyBorder="1" applyAlignment="1" applyProtection="1">
      <protection locked="0"/>
    </xf>
    <xf numFmtId="1" fontId="2" fillId="0" borderId="0" xfId="0" applyNumberFormat="1" applyFont="1" applyBorder="1" applyAlignment="1" applyProtection="1">
      <alignment vertical="center"/>
      <protection locked="0"/>
    </xf>
    <xf numFmtId="1" fontId="2" fillId="0" borderId="3" xfId="0" applyNumberFormat="1" applyFont="1" applyBorder="1" applyAlignment="1" applyProtection="1">
      <alignment vertical="center"/>
      <protection locked="0"/>
    </xf>
    <xf numFmtId="0" fontId="9" fillId="0" borderId="3" xfId="0" applyFont="1" applyBorder="1" applyAlignment="1">
      <alignment horizontal="center"/>
    </xf>
    <xf numFmtId="164" fontId="2" fillId="0" borderId="0" xfId="3" applyNumberFormat="1" applyFont="1" applyAlignment="1" applyProtection="1">
      <alignment horizontal="center"/>
    </xf>
    <xf numFmtId="164" fontId="2" fillId="0" borderId="2" xfId="3" applyNumberFormat="1" applyFont="1" applyBorder="1" applyAlignment="1" applyProtection="1">
      <alignment horizontal="center"/>
    </xf>
    <xf numFmtId="0" fontId="2" fillId="0" borderId="0" xfId="0" applyFont="1" applyAlignment="1">
      <alignment horizontal="center"/>
    </xf>
    <xf numFmtId="49" fontId="2" fillId="0" borderId="0" xfId="3" applyNumberFormat="1" applyFont="1" applyBorder="1" applyAlignment="1" applyProtection="1">
      <alignment horizontal="center"/>
    </xf>
    <xf numFmtId="164" fontId="2" fillId="0" borderId="0" xfId="3" applyNumberFormat="1" applyFont="1" applyAlignment="1" applyProtection="1"/>
    <xf numFmtId="0" fontId="2" fillId="0" borderId="0" xfId="0" applyFont="1" applyBorder="1" applyAlignment="1" applyProtection="1"/>
    <xf numFmtId="0" fontId="2" fillId="0" borderId="5" xfId="0" applyFont="1" applyBorder="1" applyAlignment="1" applyProtection="1"/>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Border="1" applyAlignment="1">
      <alignment horizontal="center" vertical="center" wrapText="1"/>
    </xf>
    <xf numFmtId="2" fontId="10" fillId="0" borderId="20" xfId="0" applyNumberFormat="1" applyFont="1" applyBorder="1" applyAlignment="1" applyProtection="1">
      <alignment wrapText="1"/>
      <protection locked="0"/>
    </xf>
    <xf numFmtId="164" fontId="2" fillId="0" borderId="21" xfId="0" applyNumberFormat="1" applyFont="1" applyBorder="1" applyAlignment="1" applyProtection="1">
      <alignment horizontal="center"/>
      <protection locked="0"/>
    </xf>
    <xf numFmtId="4" fontId="2" fillId="0" borderId="3" xfId="0" applyNumberFormat="1" applyFont="1" applyBorder="1" applyAlignment="1">
      <alignment horizontal="center"/>
    </xf>
    <xf numFmtId="4" fontId="2" fillId="0" borderId="3" xfId="0" applyNumberFormat="1" applyFont="1" applyBorder="1"/>
    <xf numFmtId="4" fontId="2" fillId="0" borderId="22" xfId="0" applyNumberFormat="1" applyFont="1" applyBorder="1" applyAlignment="1">
      <alignment horizontal="center"/>
    </xf>
    <xf numFmtId="4" fontId="2" fillId="0" borderId="3" xfId="0" applyNumberFormat="1" applyFont="1" applyBorder="1" applyAlignment="1" applyProtection="1">
      <alignment horizontal="center"/>
    </xf>
    <xf numFmtId="4" fontId="2" fillId="0" borderId="22" xfId="0" applyNumberFormat="1" applyFont="1" applyBorder="1" applyAlignment="1" applyProtection="1">
      <alignment horizontal="center"/>
    </xf>
    <xf numFmtId="164" fontId="2" fillId="0" borderId="21" xfId="0" applyNumberFormat="1" applyFont="1" applyBorder="1" applyAlignment="1" applyProtection="1">
      <alignment horizontal="center"/>
    </xf>
    <xf numFmtId="2" fontId="10" fillId="0" borderId="3" xfId="0" applyNumberFormat="1" applyFont="1" applyBorder="1" applyAlignment="1" applyProtection="1">
      <alignment wrapText="1"/>
      <protection locked="0"/>
    </xf>
    <xf numFmtId="164" fontId="2" fillId="2" borderId="21" xfId="0" applyNumberFormat="1" applyFont="1" applyFill="1" applyBorder="1" applyAlignment="1" applyProtection="1">
      <alignment horizontal="center"/>
      <protection locked="0"/>
    </xf>
    <xf numFmtId="4" fontId="2" fillId="0" borderId="3" xfId="0" applyNumberFormat="1" applyFont="1" applyBorder="1" applyAlignment="1" applyProtection="1">
      <alignment horizontal="center"/>
      <protection locked="0"/>
    </xf>
    <xf numFmtId="0" fontId="10" fillId="0" borderId="3" xfId="0" applyFont="1" applyBorder="1" applyAlignment="1">
      <alignment wrapText="1"/>
    </xf>
    <xf numFmtId="0" fontId="10" fillId="0" borderId="20" xfId="0" applyFont="1" applyFill="1" applyBorder="1" applyAlignment="1">
      <alignment wrapText="1"/>
    </xf>
    <xf numFmtId="164" fontId="2" fillId="2" borderId="21" xfId="0" applyNumberFormat="1" applyFont="1" applyFill="1" applyBorder="1" applyAlignment="1" applyProtection="1">
      <alignment horizontal="center"/>
    </xf>
    <xf numFmtId="4" fontId="2" fillId="0" borderId="3" xfId="0" applyNumberFormat="1" applyFont="1" applyFill="1" applyBorder="1" applyAlignment="1">
      <alignment horizontal="center"/>
    </xf>
    <xf numFmtId="4" fontId="2" fillId="0" borderId="22" xfId="0" applyNumberFormat="1" applyFont="1" applyBorder="1" applyAlignment="1" applyProtection="1">
      <alignment horizontal="center"/>
      <protection locked="0"/>
    </xf>
    <xf numFmtId="164" fontId="2" fillId="0" borderId="0" xfId="0" applyNumberFormat="1" applyFont="1"/>
    <xf numFmtId="2" fontId="2" fillId="0" borderId="18" xfId="0" applyNumberFormat="1" applyFont="1" applyBorder="1" applyAlignment="1" applyProtection="1">
      <alignment horizontal="center"/>
      <protection locked="0"/>
    </xf>
    <xf numFmtId="4" fontId="2" fillId="0" borderId="19" xfId="0" applyNumberFormat="1" applyFont="1" applyBorder="1" applyAlignment="1" applyProtection="1">
      <alignment horizontal="center"/>
      <protection locked="0"/>
    </xf>
    <xf numFmtId="2" fontId="2" fillId="2" borderId="21" xfId="0" applyNumberFormat="1" applyFont="1" applyFill="1" applyBorder="1" applyAlignment="1" applyProtection="1">
      <protection locked="0"/>
    </xf>
    <xf numFmtId="4" fontId="2" fillId="0" borderId="3" xfId="0" applyNumberFormat="1" applyFont="1" applyFill="1" applyBorder="1"/>
    <xf numFmtId="4" fontId="2" fillId="0" borderId="22" xfId="0" applyNumberFormat="1" applyFont="1" applyBorder="1"/>
    <xf numFmtId="165" fontId="2" fillId="0" borderId="21" xfId="0" applyNumberFormat="1" applyFont="1" applyBorder="1" applyAlignment="1" applyProtection="1"/>
    <xf numFmtId="164" fontId="2" fillId="2" borderId="21" xfId="0" applyNumberFormat="1" applyFont="1" applyFill="1" applyBorder="1" applyAlignment="1">
      <alignment horizontal="center"/>
    </xf>
    <xf numFmtId="2" fontId="2" fillId="0" borderId="21" xfId="0" applyNumberFormat="1" applyFont="1" applyFill="1" applyBorder="1" applyAlignment="1" applyProtection="1">
      <alignment horizontal="center"/>
      <protection locked="0"/>
    </xf>
    <xf numFmtId="2" fontId="2" fillId="0" borderId="21" xfId="0" applyNumberFormat="1" applyFont="1" applyBorder="1" applyAlignment="1" applyProtection="1">
      <alignment horizontal="center"/>
      <protection locked="0"/>
    </xf>
    <xf numFmtId="4" fontId="2" fillId="0" borderId="23" xfId="0" applyNumberFormat="1" applyFont="1" applyBorder="1" applyAlignment="1" applyProtection="1">
      <alignment horizontal="center"/>
    </xf>
    <xf numFmtId="4" fontId="2" fillId="0" borderId="23" xfId="0" applyNumberFormat="1" applyFont="1" applyBorder="1" applyAlignment="1">
      <alignment horizontal="center"/>
    </xf>
    <xf numFmtId="0" fontId="10" fillId="0" borderId="20" xfId="0" applyFont="1" applyBorder="1" applyAlignment="1">
      <alignment wrapText="1"/>
    </xf>
    <xf numFmtId="0" fontId="2" fillId="0" borderId="21" xfId="0" applyFont="1" applyBorder="1" applyAlignment="1" applyProtection="1">
      <alignment horizontal="center" vertical="center"/>
    </xf>
    <xf numFmtId="0" fontId="2" fillId="0" borderId="3"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164" fontId="9" fillId="0" borderId="18" xfId="0" applyNumberFormat="1" applyFont="1" applyBorder="1" applyAlignment="1">
      <alignment horizontal="center"/>
    </xf>
    <xf numFmtId="0" fontId="2" fillId="0" borderId="3" xfId="0" applyFont="1" applyBorder="1"/>
    <xf numFmtId="0" fontId="2" fillId="0" borderId="22" xfId="0" applyFont="1" applyBorder="1"/>
    <xf numFmtId="2" fontId="2" fillId="0" borderId="21" xfId="0" applyNumberFormat="1" applyFont="1" applyBorder="1" applyAlignment="1" applyProtection="1">
      <protection locked="0"/>
    </xf>
    <xf numFmtId="2" fontId="2" fillId="0" borderId="3" xfId="0" applyNumberFormat="1" applyFont="1" applyBorder="1" applyAlignment="1" applyProtection="1"/>
    <xf numFmtId="2" fontId="2" fillId="0" borderId="22" xfId="0" applyNumberFormat="1" applyFont="1" applyBorder="1" applyAlignment="1" applyProtection="1"/>
    <xf numFmtId="2" fontId="2" fillId="0" borderId="3" xfId="0" applyNumberFormat="1" applyFont="1" applyBorder="1" applyAlignment="1">
      <alignment horizontal="center"/>
    </xf>
    <xf numFmtId="2" fontId="2" fillId="0" borderId="21" xfId="0" applyNumberFormat="1" applyFont="1" applyBorder="1" applyAlignment="1" applyProtection="1"/>
    <xf numFmtId="165" fontId="2" fillId="0" borderId="3" xfId="0" applyNumberFormat="1" applyFont="1" applyBorder="1" applyAlignment="1" applyProtection="1"/>
    <xf numFmtId="165" fontId="2" fillId="0" borderId="23" xfId="0" applyNumberFormat="1" applyFont="1" applyBorder="1" applyAlignment="1" applyProtection="1"/>
    <xf numFmtId="165" fontId="2" fillId="0" borderId="22" xfId="0" applyNumberFormat="1" applyFont="1" applyBorder="1" applyAlignment="1" applyProtection="1"/>
    <xf numFmtId="164" fontId="2" fillId="0" borderId="3" xfId="0" applyNumberFormat="1" applyFont="1" applyBorder="1" applyAlignment="1">
      <alignment horizontal="center"/>
    </xf>
    <xf numFmtId="164" fontId="2" fillId="0" borderId="22" xfId="0" applyNumberFormat="1" applyFont="1" applyBorder="1" applyAlignment="1">
      <alignment horizontal="center"/>
    </xf>
    <xf numFmtId="164" fontId="2" fillId="0" borderId="3" xfId="0" applyNumberFormat="1" applyFont="1" applyBorder="1" applyAlignment="1" applyProtection="1">
      <alignment horizontal="center"/>
      <protection locked="0"/>
    </xf>
    <xf numFmtId="164" fontId="2" fillId="0" borderId="23" xfId="0" applyNumberFormat="1" applyFont="1" applyBorder="1" applyAlignment="1" applyProtection="1">
      <alignment horizontal="center"/>
      <protection locked="0"/>
    </xf>
    <xf numFmtId="164" fontId="2" fillId="0" borderId="22" xfId="0" applyNumberFormat="1" applyFont="1" applyBorder="1" applyAlignment="1" applyProtection="1">
      <alignment horizontal="center"/>
      <protection locked="0"/>
    </xf>
    <xf numFmtId="164" fontId="2" fillId="2" borderId="3" xfId="0" applyNumberFormat="1" applyFont="1" applyFill="1" applyBorder="1" applyAlignment="1" applyProtection="1">
      <alignment horizontal="center"/>
      <protection locked="0"/>
    </xf>
    <xf numFmtId="164" fontId="2" fillId="2" borderId="3" xfId="0" applyNumberFormat="1" applyFont="1" applyFill="1" applyBorder="1" applyAlignment="1" applyProtection="1">
      <protection locked="0"/>
    </xf>
    <xf numFmtId="164" fontId="2" fillId="2" borderId="23" xfId="0" applyNumberFormat="1" applyFont="1" applyFill="1" applyBorder="1" applyAlignment="1" applyProtection="1">
      <protection locked="0"/>
    </xf>
    <xf numFmtId="164" fontId="2" fillId="2" borderId="22" xfId="0" applyNumberFormat="1" applyFont="1" applyFill="1" applyBorder="1" applyAlignment="1" applyProtection="1">
      <alignment horizontal="center"/>
      <protection locked="0"/>
    </xf>
    <xf numFmtId="2" fontId="2" fillId="2" borderId="3" xfId="0" applyNumberFormat="1" applyFont="1" applyFill="1" applyBorder="1" applyAlignment="1" applyProtection="1">
      <alignment horizontal="center"/>
      <protection locked="0"/>
    </xf>
    <xf numFmtId="4" fontId="2" fillId="2" borderId="22" xfId="0" applyNumberFormat="1" applyFont="1" applyFill="1" applyBorder="1" applyAlignment="1" applyProtection="1">
      <alignment horizontal="center"/>
      <protection locked="0"/>
    </xf>
    <xf numFmtId="2" fontId="2" fillId="2" borderId="21" xfId="0" applyNumberFormat="1" applyFont="1" applyFill="1" applyBorder="1" applyAlignment="1" applyProtection="1"/>
    <xf numFmtId="4" fontId="2" fillId="2" borderId="3" xfId="0" applyNumberFormat="1" applyFont="1" applyFill="1" applyBorder="1" applyAlignment="1" applyProtection="1">
      <protection locked="0"/>
    </xf>
    <xf numFmtId="4" fontId="2" fillId="2" borderId="23" xfId="0" applyNumberFormat="1" applyFont="1" applyFill="1" applyBorder="1" applyAlignment="1" applyProtection="1">
      <protection locked="0"/>
    </xf>
    <xf numFmtId="4" fontId="2" fillId="2" borderId="22" xfId="0" applyNumberFormat="1" applyFont="1" applyFill="1" applyBorder="1" applyAlignment="1" applyProtection="1">
      <protection locked="0"/>
    </xf>
    <xf numFmtId="4" fontId="2" fillId="2" borderId="3" xfId="0" applyNumberFormat="1" applyFont="1" applyFill="1" applyBorder="1" applyAlignment="1" applyProtection="1">
      <alignment horizontal="center"/>
    </xf>
    <xf numFmtId="4" fontId="2" fillId="2" borderId="3" xfId="0" applyNumberFormat="1" applyFont="1" applyFill="1" applyBorder="1" applyAlignment="1" applyProtection="1"/>
    <xf numFmtId="4" fontId="2" fillId="2" borderId="23" xfId="0" applyNumberFormat="1" applyFont="1" applyFill="1" applyBorder="1" applyAlignment="1" applyProtection="1"/>
    <xf numFmtId="4" fontId="2" fillId="2" borderId="22" xfId="0" applyNumberFormat="1" applyFont="1" applyFill="1" applyBorder="1" applyAlignment="1" applyProtection="1">
      <alignment horizontal="center"/>
    </xf>
    <xf numFmtId="4" fontId="2" fillId="2" borderId="3" xfId="0" applyNumberFormat="1" applyFont="1" applyFill="1" applyBorder="1" applyAlignment="1">
      <alignment horizontal="center"/>
    </xf>
    <xf numFmtId="166" fontId="2" fillId="2" borderId="21" xfId="0" applyNumberFormat="1" applyFont="1" applyFill="1" applyBorder="1" applyAlignment="1" applyProtection="1">
      <alignment horizontal="center"/>
    </xf>
    <xf numFmtId="4" fontId="2" fillId="2" borderId="23" xfId="0" applyNumberFormat="1" applyFont="1" applyFill="1" applyBorder="1" applyAlignment="1" applyProtection="1">
      <alignment horizontal="center"/>
    </xf>
    <xf numFmtId="2" fontId="2" fillId="0" borderId="0" xfId="0" applyNumberFormat="1" applyFont="1"/>
    <xf numFmtId="164" fontId="2" fillId="0" borderId="21" xfId="0" applyNumberFormat="1" applyFont="1" applyFill="1" applyBorder="1" applyAlignment="1" applyProtection="1">
      <alignment horizontal="center"/>
      <protection locked="0"/>
    </xf>
    <xf numFmtId="4" fontId="2" fillId="2" borderId="3" xfId="0" applyNumberFormat="1" applyFont="1" applyFill="1" applyBorder="1" applyAlignment="1" applyProtection="1">
      <alignment horizontal="center"/>
      <protection locked="0"/>
    </xf>
    <xf numFmtId="2" fontId="2" fillId="2" borderId="21" xfId="0" applyNumberFormat="1" applyFont="1" applyFill="1" applyBorder="1" applyAlignment="1" applyProtection="1">
      <alignment horizontal="center"/>
      <protection locked="0"/>
    </xf>
    <xf numFmtId="4" fontId="2" fillId="2" borderId="23" xfId="0" applyNumberFormat="1" applyFont="1" applyFill="1" applyBorder="1" applyAlignment="1">
      <alignment horizontal="center"/>
    </xf>
    <xf numFmtId="4" fontId="2" fillId="0" borderId="22" xfId="0" applyNumberFormat="1" applyFont="1" applyBorder="1" applyAlignment="1" applyProtection="1">
      <protection locked="0"/>
    </xf>
    <xf numFmtId="2" fontId="2" fillId="0" borderId="22" xfId="0" applyNumberFormat="1" applyFont="1" applyBorder="1" applyAlignment="1" applyProtection="1">
      <protection locked="0"/>
    </xf>
    <xf numFmtId="164" fontId="9" fillId="0" borderId="21" xfId="0" applyNumberFormat="1" applyFont="1" applyBorder="1" applyAlignment="1">
      <alignment horizontal="center"/>
    </xf>
    <xf numFmtId="4" fontId="9" fillId="0" borderId="3" xfId="0" applyNumberFormat="1" applyFont="1" applyBorder="1" applyAlignment="1">
      <alignment horizontal="center"/>
    </xf>
    <xf numFmtId="4" fontId="9" fillId="0" borderId="23" xfId="0" applyNumberFormat="1" applyFont="1" applyBorder="1" applyAlignment="1">
      <alignment horizontal="center"/>
    </xf>
    <xf numFmtId="4" fontId="10" fillId="0" borderId="3" xfId="0" applyNumberFormat="1" applyFont="1" applyBorder="1"/>
    <xf numFmtId="4" fontId="2" fillId="0" borderId="3" xfId="0" applyNumberFormat="1" applyFont="1" applyBorder="1" applyAlignment="1" applyProtection="1">
      <protection locked="0"/>
    </xf>
    <xf numFmtId="4" fontId="2" fillId="0" borderId="3" xfId="0" applyNumberFormat="1" applyFont="1" applyBorder="1" applyAlignment="1" applyProtection="1"/>
    <xf numFmtId="164" fontId="2" fillId="0" borderId="21" xfId="0" applyNumberFormat="1" applyFont="1" applyBorder="1" applyAlignment="1">
      <alignment horizontal="center"/>
    </xf>
    <xf numFmtId="165" fontId="2" fillId="0" borderId="21" xfId="0" applyNumberFormat="1" applyFont="1" applyBorder="1" applyAlignment="1" applyProtection="1">
      <alignment horizontal="center"/>
    </xf>
    <xf numFmtId="4" fontId="10" fillId="2" borderId="3" xfId="0" applyNumberFormat="1" applyFont="1" applyFill="1" applyBorder="1"/>
    <xf numFmtId="4" fontId="2" fillId="0" borderId="3" xfId="0" applyNumberFormat="1" applyFont="1" applyBorder="1" applyAlignment="1">
      <alignment horizontal="right"/>
    </xf>
    <xf numFmtId="2" fontId="2" fillId="0" borderId="21" xfId="0" applyNumberFormat="1" applyFont="1" applyBorder="1" applyAlignment="1" applyProtection="1">
      <alignment horizontal="right"/>
      <protection locked="0"/>
    </xf>
    <xf numFmtId="4" fontId="9" fillId="0" borderId="22" xfId="0" applyNumberFormat="1" applyFont="1" applyBorder="1" applyAlignment="1">
      <alignment horizontal="center"/>
    </xf>
    <xf numFmtId="0" fontId="10" fillId="0" borderId="25" xfId="0" applyFont="1" applyBorder="1" applyAlignment="1">
      <alignment horizontal="left" wrapText="1"/>
    </xf>
    <xf numFmtId="0" fontId="2" fillId="0" borderId="26" xfId="0" applyFont="1" applyBorder="1" applyAlignment="1" applyProtection="1">
      <alignment horizontal="center" vertical="center"/>
    </xf>
    <xf numFmtId="4" fontId="2" fillId="0" borderId="27" xfId="0" applyNumberFormat="1" applyFont="1" applyBorder="1" applyAlignment="1">
      <alignment horizontal="center"/>
    </xf>
    <xf numFmtId="4" fontId="2" fillId="0" borderId="28" xfId="0" applyNumberFormat="1" applyFont="1" applyBorder="1"/>
    <xf numFmtId="4" fontId="2" fillId="0" borderId="28" xfId="0" applyNumberFormat="1" applyFont="1" applyBorder="1" applyAlignment="1">
      <alignment horizontal="center"/>
    </xf>
    <xf numFmtId="167" fontId="2" fillId="0" borderId="0" xfId="1" applyNumberFormat="1" applyFont="1"/>
    <xf numFmtId="2" fontId="10" fillId="0" borderId="29" xfId="0" applyNumberFormat="1" applyFont="1" applyBorder="1" applyAlignment="1" applyProtection="1">
      <alignment horizontal="right"/>
      <protection locked="0"/>
    </xf>
    <xf numFmtId="2" fontId="5" fillId="0" borderId="30" xfId="0" applyNumberFormat="1" applyFont="1" applyBorder="1" applyAlignment="1">
      <alignment horizontal="center"/>
    </xf>
    <xf numFmtId="4" fontId="5" fillId="0" borderId="31" xfId="0" applyNumberFormat="1" applyFont="1" applyBorder="1" applyAlignment="1">
      <alignment horizontal="center"/>
    </xf>
    <xf numFmtId="4" fontId="5" fillId="0" borderId="32" xfId="1" applyNumberFormat="1" applyFont="1" applyBorder="1" applyAlignment="1">
      <alignment horizontal="center"/>
    </xf>
    <xf numFmtId="2" fontId="5" fillId="0" borderId="31" xfId="0" applyNumberFormat="1" applyFont="1" applyBorder="1" applyAlignment="1">
      <alignment horizontal="center"/>
    </xf>
    <xf numFmtId="43" fontId="2" fillId="0" borderId="0" xfId="1" applyFont="1"/>
    <xf numFmtId="0" fontId="10" fillId="0" borderId="0" xfId="0" applyFont="1" applyFill="1" applyBorder="1"/>
    <xf numFmtId="0" fontId="10" fillId="0" borderId="0" xfId="0" applyFont="1"/>
    <xf numFmtId="0" fontId="8" fillId="2" borderId="0" xfId="0" applyFont="1" applyFill="1" applyBorder="1"/>
    <xf numFmtId="2" fontId="8" fillId="2" borderId="0" xfId="0" applyNumberFormat="1" applyFont="1" applyFill="1"/>
    <xf numFmtId="169" fontId="8" fillId="2" borderId="0" xfId="0" applyNumberFormat="1" applyFont="1" applyFill="1"/>
    <xf numFmtId="0" fontId="11" fillId="2" borderId="0" xfId="0" applyFont="1" applyFill="1" applyBorder="1"/>
    <xf numFmtId="0" fontId="11" fillId="2" borderId="0" xfId="0" applyFont="1" applyFill="1"/>
    <xf numFmtId="164" fontId="11" fillId="2" borderId="0" xfId="0" applyNumberFormat="1" applyFont="1" applyFill="1"/>
    <xf numFmtId="169" fontId="11" fillId="2" borderId="0" xfId="0" applyNumberFormat="1" applyFont="1" applyFill="1"/>
    <xf numFmtId="168" fontId="11" fillId="2" borderId="0" xfId="0" applyNumberFormat="1" applyFont="1" applyFill="1"/>
    <xf numFmtId="170" fontId="2" fillId="0" borderId="0" xfId="0" applyNumberFormat="1" applyFont="1"/>
    <xf numFmtId="0" fontId="10" fillId="2" borderId="0" xfId="0" applyFont="1" applyFill="1" applyBorder="1"/>
    <xf numFmtId="2" fontId="2" fillId="2" borderId="0" xfId="0" applyNumberFormat="1" applyFont="1" applyFill="1" applyBorder="1" applyAlignment="1" applyProtection="1">
      <protection locked="0"/>
    </xf>
    <xf numFmtId="2" fontId="2" fillId="2" borderId="0" xfId="0" applyNumberFormat="1" applyFont="1" applyFill="1"/>
    <xf numFmtId="43" fontId="2" fillId="2" borderId="0" xfId="1" applyFont="1" applyFill="1"/>
    <xf numFmtId="168" fontId="2" fillId="2" borderId="0" xfId="0" applyNumberFormat="1" applyFont="1" applyFill="1"/>
    <xf numFmtId="43" fontId="2" fillId="2" borderId="0" xfId="0" applyNumberFormat="1" applyFont="1" applyFill="1"/>
    <xf numFmtId="4" fontId="2" fillId="2" borderId="0" xfId="0" applyNumberFormat="1" applyFont="1" applyFill="1"/>
    <xf numFmtId="0" fontId="2" fillId="2" borderId="0" xfId="0" applyFont="1" applyFill="1" applyBorder="1"/>
    <xf numFmtId="0" fontId="2" fillId="0" borderId="2" xfId="0" applyFont="1" applyBorder="1" applyAlignment="1">
      <alignment horizontal="center"/>
    </xf>
    <xf numFmtId="0" fontId="9" fillId="0" borderId="1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4" xfId="0" applyFont="1" applyBorder="1" applyAlignment="1">
      <alignment horizontal="center" vertical="center" wrapText="1"/>
    </xf>
    <xf numFmtId="0" fontId="6" fillId="0" borderId="0" xfId="0" applyFont="1" applyFill="1" applyAlignment="1">
      <alignment horizontal="left" wrapText="1"/>
    </xf>
    <xf numFmtId="0" fontId="2" fillId="0" borderId="1"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0" xfId="0" applyFont="1" applyBorder="1" applyAlignment="1">
      <alignment horizontal="center"/>
    </xf>
    <xf numFmtId="0" fontId="9" fillId="0" borderId="0" xfId="0" applyFont="1" applyAlignment="1">
      <alignment horizontal="center"/>
    </xf>
    <xf numFmtId="0" fontId="9" fillId="0" borderId="1" xfId="2" applyFont="1" applyFill="1" applyBorder="1" applyAlignment="1">
      <alignment horizontal="center" vertical="center" wrapText="1"/>
    </xf>
    <xf numFmtId="0" fontId="2" fillId="0" borderId="2" xfId="2" applyFont="1" applyFill="1" applyBorder="1" applyAlignment="1">
      <alignment horizontal="center" vertical="center" wrapText="1"/>
    </xf>
    <xf numFmtId="49" fontId="5" fillId="0" borderId="1" xfId="3" applyNumberFormat="1" applyFont="1" applyBorder="1" applyAlignment="1" applyProtection="1">
      <alignment horizontal="center"/>
    </xf>
    <xf numFmtId="0" fontId="5" fillId="0" borderId="4" xfId="0" applyFont="1" applyBorder="1" applyAlignment="1" applyProtection="1">
      <alignment horizontal="center"/>
    </xf>
    <xf numFmtId="0" fontId="2" fillId="0" borderId="5" xfId="0" applyFont="1" applyBorder="1" applyAlignment="1" applyProtection="1">
      <alignment horizont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9" fillId="2" borderId="0" xfId="0" applyFont="1" applyFill="1" applyAlignment="1">
      <alignment horizontal="center"/>
    </xf>
    <xf numFmtId="0" fontId="2" fillId="0" borderId="0" xfId="0" applyFont="1" applyAlignment="1">
      <alignment horizontal="left" wrapText="1"/>
    </xf>
    <xf numFmtId="0" fontId="2" fillId="0" borderId="0" xfId="0" applyFont="1" applyFill="1" applyAlignment="1">
      <alignment horizontal="left" wrapText="1"/>
    </xf>
    <xf numFmtId="49" fontId="9" fillId="0" borderId="1" xfId="2" applyNumberFormat="1" applyFont="1" applyFill="1" applyBorder="1" applyAlignment="1" applyProtection="1">
      <alignment horizontal="center"/>
      <protection locked="0"/>
    </xf>
    <xf numFmtId="0" fontId="2" fillId="0" borderId="2" xfId="2" applyFont="1" applyFill="1" applyBorder="1" applyAlignment="1">
      <alignment horizontal="center"/>
    </xf>
    <xf numFmtId="0" fontId="9" fillId="0" borderId="0" xfId="0" applyFont="1" applyAlignment="1">
      <alignment horizontal="center" wrapText="1"/>
    </xf>
  </cellXfs>
  <cellStyles count="4">
    <cellStyle name="Kablelis" xfId="1" builtinId="3"/>
    <cellStyle name="Normal_Sheet1" xfId="3"/>
    <cellStyle name="Normal_TRECFORMantras2001333" xfId="2"/>
    <cellStyle name="Paprastas"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d.radzeviciene\Local%20Settings\Temporary%20Internet%20Files\Content.Outlook\T59EC0X2\metine%20i&#353;%20B11%20PILDOM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11 sumos patvirtintos cia sum"/>
      <sheetName val="6000470"/>
      <sheetName val="MMA"/>
      <sheetName val="6000460"/>
      <sheetName val="6000110"/>
      <sheetName val="6000092"/>
      <sheetName val="pspc003 jeigu eis i lank samata"/>
    </sheetNames>
    <sheetDataSet>
      <sheetData sheetId="0"/>
      <sheetData sheetId="1">
        <row r="24">
          <cell r="B24">
            <v>1</v>
          </cell>
          <cell r="C24">
            <v>13165.2</v>
          </cell>
          <cell r="D24">
            <v>3949.56</v>
          </cell>
          <cell r="E24">
            <v>1820.76</v>
          </cell>
          <cell r="H24">
            <v>1</v>
          </cell>
          <cell r="I24">
            <v>14628.13</v>
          </cell>
          <cell r="J24">
            <v>3793.09</v>
          </cell>
          <cell r="K24">
            <v>2928.51</v>
          </cell>
          <cell r="M24">
            <v>2724.1</v>
          </cell>
          <cell r="N24">
            <v>1989.2</v>
          </cell>
        </row>
        <row r="25">
          <cell r="B25">
            <v>1</v>
          </cell>
          <cell r="C25">
            <v>11333.52</v>
          </cell>
          <cell r="D25">
            <v>3400.05</v>
          </cell>
          <cell r="E25">
            <v>1567.44</v>
          </cell>
          <cell r="H25">
            <v>1</v>
          </cell>
          <cell r="I25">
            <v>11421.19</v>
          </cell>
          <cell r="J25">
            <v>3624.31</v>
          </cell>
          <cell r="K25">
            <v>2953.82</v>
          </cell>
          <cell r="M25">
            <v>1179</v>
          </cell>
          <cell r="N25">
            <v>1321.68</v>
          </cell>
        </row>
        <row r="26">
          <cell r="B26">
            <v>4</v>
          </cell>
          <cell r="C26">
            <v>39280.949999999997</v>
          </cell>
          <cell r="D26">
            <v>11784.28</v>
          </cell>
          <cell r="E26">
            <v>5432.52</v>
          </cell>
          <cell r="H26">
            <v>4</v>
          </cell>
          <cell r="I26">
            <v>45571.58</v>
          </cell>
          <cell r="J26">
            <v>12359.23</v>
          </cell>
          <cell r="K26">
            <v>11058.48</v>
          </cell>
          <cell r="M26">
            <v>4484</v>
          </cell>
          <cell r="N26">
            <v>7543.84</v>
          </cell>
        </row>
        <row r="27">
          <cell r="B27">
            <v>3</v>
          </cell>
          <cell r="C27">
            <v>30694.92</v>
          </cell>
          <cell r="D27">
            <v>9208.4699999999993</v>
          </cell>
          <cell r="E27">
            <v>4245.12</v>
          </cell>
          <cell r="H27">
            <v>3</v>
          </cell>
          <cell r="I27">
            <v>28701.13</v>
          </cell>
          <cell r="J27">
            <v>7897.12</v>
          </cell>
          <cell r="K27">
            <v>6942.48</v>
          </cell>
          <cell r="M27">
            <v>3164</v>
          </cell>
          <cell r="N27">
            <v>4375.83</v>
          </cell>
        </row>
        <row r="28">
          <cell r="B28">
            <v>84</v>
          </cell>
          <cell r="C28">
            <v>774099.48</v>
          </cell>
          <cell r="D28">
            <v>232229.84</v>
          </cell>
          <cell r="E28">
            <v>141478</v>
          </cell>
          <cell r="H28">
            <v>81.5</v>
          </cell>
          <cell r="I28">
            <v>813419.23</v>
          </cell>
          <cell r="J28">
            <v>175837.48</v>
          </cell>
          <cell r="K28">
            <v>147186.10999999999</v>
          </cell>
          <cell r="M28">
            <v>84744</v>
          </cell>
          <cell r="N28">
            <v>89982.66</v>
          </cell>
        </row>
        <row r="31">
          <cell r="B31">
            <v>20</v>
          </cell>
          <cell r="C31">
            <v>119359.72</v>
          </cell>
          <cell r="D31">
            <v>35807.910000000003</v>
          </cell>
          <cell r="E31">
            <v>40379.24</v>
          </cell>
          <cell r="F31">
            <v>10505</v>
          </cell>
          <cell r="H31">
            <v>20</v>
          </cell>
          <cell r="I31">
            <v>105792.6</v>
          </cell>
          <cell r="J31">
            <v>15709.02</v>
          </cell>
          <cell r="K31">
            <v>20057.04</v>
          </cell>
          <cell r="L31">
            <v>7275.56</v>
          </cell>
          <cell r="M31">
            <v>10173</v>
          </cell>
          <cell r="N31">
            <v>16823.79</v>
          </cell>
        </row>
        <row r="43">
          <cell r="B43">
            <v>0.5</v>
          </cell>
          <cell r="C43">
            <v>4006.8</v>
          </cell>
          <cell r="D43">
            <v>1202.04</v>
          </cell>
          <cell r="E43">
            <v>554.14</v>
          </cell>
          <cell r="H43">
            <v>0.5</v>
          </cell>
          <cell r="I43">
            <v>3654.22</v>
          </cell>
          <cell r="J43">
            <v>1049.26</v>
          </cell>
          <cell r="K43">
            <v>112.49</v>
          </cell>
          <cell r="N43">
            <v>578.84</v>
          </cell>
        </row>
        <row r="56">
          <cell r="B56">
            <v>2</v>
          </cell>
          <cell r="C56">
            <v>20105.560000000001</v>
          </cell>
          <cell r="D56">
            <v>6031.66</v>
          </cell>
          <cell r="E56">
            <v>2780.6</v>
          </cell>
          <cell r="H56">
            <v>2</v>
          </cell>
          <cell r="I56">
            <v>24140.12</v>
          </cell>
          <cell r="J56">
            <v>6625.91</v>
          </cell>
          <cell r="K56">
            <v>5127.76</v>
          </cell>
          <cell r="M56">
            <v>2265</v>
          </cell>
          <cell r="N56">
            <v>3419.76</v>
          </cell>
        </row>
        <row r="58">
          <cell r="B58">
            <v>17.5</v>
          </cell>
          <cell r="C58">
            <v>155038.12</v>
          </cell>
          <cell r="D58">
            <v>46511.43</v>
          </cell>
          <cell r="E58">
            <v>214432.78</v>
          </cell>
          <cell r="H58">
            <v>17.5</v>
          </cell>
          <cell r="I58">
            <v>154358.01999999999</v>
          </cell>
          <cell r="J58">
            <v>32839.800000000003</v>
          </cell>
          <cell r="K58">
            <v>23088.75</v>
          </cell>
          <cell r="M58">
            <v>8774</v>
          </cell>
          <cell r="N58">
            <v>20509.32</v>
          </cell>
        </row>
        <row r="62">
          <cell r="B62">
            <v>4</v>
          </cell>
          <cell r="C62">
            <v>23346.78</v>
          </cell>
          <cell r="D62">
            <v>0</v>
          </cell>
          <cell r="E62">
            <v>10848.11</v>
          </cell>
          <cell r="H62">
            <v>3</v>
          </cell>
          <cell r="I62">
            <v>16695.39</v>
          </cell>
          <cell r="J62">
            <v>3489.01</v>
          </cell>
          <cell r="K62">
            <v>124.82</v>
          </cell>
          <cell r="M62">
            <v>44</v>
          </cell>
          <cell r="N62">
            <v>2042.32</v>
          </cell>
        </row>
      </sheetData>
      <sheetData sheetId="2">
        <row r="69">
          <cell r="I69">
            <v>0</v>
          </cell>
          <cell r="K69">
            <v>0</v>
          </cell>
          <cell r="L69">
            <v>0</v>
          </cell>
          <cell r="O69">
            <v>0</v>
          </cell>
        </row>
      </sheetData>
      <sheetData sheetId="3">
        <row r="28">
          <cell r="B28">
            <v>6</v>
          </cell>
          <cell r="C28">
            <v>54422.63</v>
          </cell>
          <cell r="D28">
            <v>16324.78</v>
          </cell>
          <cell r="E28">
            <v>15520.82</v>
          </cell>
          <cell r="H28">
            <v>5</v>
          </cell>
          <cell r="I28">
            <v>46372.68</v>
          </cell>
          <cell r="J28">
            <v>10624.71</v>
          </cell>
          <cell r="K28">
            <v>11178.43</v>
          </cell>
          <cell r="M28">
            <v>2350</v>
          </cell>
          <cell r="N28">
            <v>5223.4799999999996</v>
          </cell>
        </row>
        <row r="31">
          <cell r="B31">
            <v>145</v>
          </cell>
          <cell r="C31">
            <v>924774.9</v>
          </cell>
          <cell r="D31">
            <v>179112.73</v>
          </cell>
          <cell r="E31">
            <v>154640.35</v>
          </cell>
          <cell r="F31">
            <v>19230.439999999999</v>
          </cell>
          <cell r="H31">
            <v>137</v>
          </cell>
          <cell r="I31">
            <v>818385.94</v>
          </cell>
          <cell r="J31">
            <v>129919.41</v>
          </cell>
          <cell r="K31">
            <v>182567.18</v>
          </cell>
          <cell r="L31">
            <v>11379.8</v>
          </cell>
          <cell r="M31">
            <v>23078</v>
          </cell>
          <cell r="N31">
            <v>133366.43</v>
          </cell>
        </row>
        <row r="43">
          <cell r="B43">
            <v>38</v>
          </cell>
          <cell r="C43">
            <v>61887.17</v>
          </cell>
          <cell r="D43">
            <v>12377.43</v>
          </cell>
          <cell r="E43">
            <v>11709.05</v>
          </cell>
          <cell r="H43">
            <v>28</v>
          </cell>
          <cell r="I43">
            <v>41177.19</v>
          </cell>
          <cell r="J43">
            <v>7180.07</v>
          </cell>
          <cell r="K43">
            <v>10185.61</v>
          </cell>
          <cell r="L43">
            <v>300.52999999999997</v>
          </cell>
          <cell r="M43">
            <v>2681</v>
          </cell>
          <cell r="N43">
            <v>14029.84</v>
          </cell>
        </row>
      </sheetData>
      <sheetData sheetId="4">
        <row r="28">
          <cell r="B28">
            <v>67</v>
          </cell>
          <cell r="C28">
            <v>500697</v>
          </cell>
          <cell r="D28">
            <v>82564.960000000006</v>
          </cell>
          <cell r="E28">
            <v>71238.039999999994</v>
          </cell>
          <cell r="H28">
            <v>65</v>
          </cell>
          <cell r="I28">
            <v>447376.88</v>
          </cell>
          <cell r="J28">
            <v>62427.55</v>
          </cell>
          <cell r="K28">
            <v>76350.12</v>
          </cell>
          <cell r="M28">
            <v>10826</v>
          </cell>
          <cell r="N28">
            <v>57519.45</v>
          </cell>
        </row>
      </sheetData>
      <sheetData sheetId="5">
        <row r="28">
          <cell r="B28">
            <v>2</v>
          </cell>
          <cell r="C28">
            <v>18173.759999999998</v>
          </cell>
          <cell r="D28">
            <v>3634.8</v>
          </cell>
          <cell r="E28">
            <v>468.84</v>
          </cell>
          <cell r="H28">
            <v>2</v>
          </cell>
          <cell r="I28">
            <v>18453.89</v>
          </cell>
          <cell r="J28">
            <v>5146.6400000000003</v>
          </cell>
          <cell r="K28">
            <v>4624.8</v>
          </cell>
          <cell r="M28">
            <v>1300</v>
          </cell>
          <cell r="N28">
            <v>3277.72</v>
          </cell>
        </row>
        <row r="31">
          <cell r="B31">
            <v>13</v>
          </cell>
          <cell r="C31">
            <v>78848.160000000003</v>
          </cell>
          <cell r="D31">
            <v>15770</v>
          </cell>
          <cell r="E31">
            <v>2036.24</v>
          </cell>
          <cell r="F31">
            <v>5068.2</v>
          </cell>
          <cell r="H31">
            <v>7</v>
          </cell>
          <cell r="I31">
            <v>58236.18</v>
          </cell>
          <cell r="J31">
            <v>8340.94</v>
          </cell>
          <cell r="K31">
            <v>11399.75</v>
          </cell>
          <cell r="L31">
            <v>872.41</v>
          </cell>
          <cell r="M31">
            <v>874</v>
          </cell>
          <cell r="N31">
            <v>11473.67</v>
          </cell>
        </row>
      </sheetData>
      <sheetData sheetId="6"/>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95"/>
  <sheetViews>
    <sheetView tabSelected="1" topLeftCell="F63" workbookViewId="0">
      <selection activeCell="H77" sqref="H77:I77"/>
    </sheetView>
  </sheetViews>
  <sheetFormatPr defaultRowHeight="13.2"/>
  <cols>
    <col min="1" max="1" width="30.5546875" style="5" customWidth="1"/>
    <col min="2" max="2" width="10.33203125" style="5" customWidth="1"/>
    <col min="3" max="3" width="12.33203125" style="5" customWidth="1"/>
    <col min="4" max="4" width="10.33203125" style="5" customWidth="1"/>
    <col min="5" max="5" width="11" style="5" customWidth="1"/>
    <col min="6" max="6" width="9.109375" style="5" customWidth="1"/>
    <col min="7" max="7" width="14" style="5" customWidth="1"/>
    <col min="8" max="8" width="8.109375" style="5" customWidth="1"/>
    <col min="9" max="9" width="12.5546875" style="5" customWidth="1"/>
    <col min="10" max="10" width="10.33203125" style="5" customWidth="1"/>
    <col min="11" max="11" width="11.44140625" style="5" customWidth="1"/>
    <col min="12" max="12" width="9.33203125" style="5" customWidth="1"/>
    <col min="13" max="13" width="11.44140625" style="5" customWidth="1"/>
    <col min="14" max="14" width="11.33203125" style="5" customWidth="1"/>
    <col min="15" max="15" width="13.6640625" style="5" customWidth="1"/>
    <col min="16" max="16" width="9.109375" style="5"/>
    <col min="17" max="17" width="13.33203125" style="5" bestFit="1" customWidth="1"/>
    <col min="18" max="18" width="12.109375" style="5" customWidth="1"/>
    <col min="19" max="256" width="9.109375" style="5"/>
    <col min="257" max="257" width="30.5546875" style="5" customWidth="1"/>
    <col min="258" max="260" width="10.33203125" style="5" customWidth="1"/>
    <col min="261" max="261" width="11" style="5" customWidth="1"/>
    <col min="262" max="262" width="9.109375" style="5" customWidth="1"/>
    <col min="263" max="263" width="14" style="5" customWidth="1"/>
    <col min="264" max="264" width="8.109375" style="5" customWidth="1"/>
    <col min="265" max="265" width="10.88671875" style="5" customWidth="1"/>
    <col min="266" max="266" width="8.6640625" style="5" customWidth="1"/>
    <col min="267" max="268" width="9.33203125" style="5" customWidth="1"/>
    <col min="269" max="269" width="9.6640625" style="5" customWidth="1"/>
    <col min="270" max="270" width="10.44140625" style="5" customWidth="1"/>
    <col min="271" max="271" width="13.6640625" style="5" customWidth="1"/>
    <col min="272" max="272" width="9.109375" style="5"/>
    <col min="273" max="273" width="13.33203125" style="5" bestFit="1" customWidth="1"/>
    <col min="274" max="274" width="12.109375" style="5" customWidth="1"/>
    <col min="275" max="512" width="9.109375" style="5"/>
    <col min="513" max="513" width="30.5546875" style="5" customWidth="1"/>
    <col min="514" max="516" width="10.33203125" style="5" customWidth="1"/>
    <col min="517" max="517" width="11" style="5" customWidth="1"/>
    <col min="518" max="518" width="9.109375" style="5" customWidth="1"/>
    <col min="519" max="519" width="14" style="5" customWidth="1"/>
    <col min="520" max="520" width="8.109375" style="5" customWidth="1"/>
    <col min="521" max="521" width="10.88671875" style="5" customWidth="1"/>
    <col min="522" max="522" width="8.6640625" style="5" customWidth="1"/>
    <col min="523" max="524" width="9.33203125" style="5" customWidth="1"/>
    <col min="525" max="525" width="9.6640625" style="5" customWidth="1"/>
    <col min="526" max="526" width="10.44140625" style="5" customWidth="1"/>
    <col min="527" max="527" width="13.6640625" style="5" customWidth="1"/>
    <col min="528" max="528" width="9.109375" style="5"/>
    <col min="529" max="529" width="13.33203125" style="5" bestFit="1" customWidth="1"/>
    <col min="530" max="530" width="12.109375" style="5" customWidth="1"/>
    <col min="531" max="768" width="9.109375" style="5"/>
    <col min="769" max="769" width="30.5546875" style="5" customWidth="1"/>
    <col min="770" max="772" width="10.33203125" style="5" customWidth="1"/>
    <col min="773" max="773" width="11" style="5" customWidth="1"/>
    <col min="774" max="774" width="9.109375" style="5" customWidth="1"/>
    <col min="775" max="775" width="14" style="5" customWidth="1"/>
    <col min="776" max="776" width="8.109375" style="5" customWidth="1"/>
    <col min="777" max="777" width="10.88671875" style="5" customWidth="1"/>
    <col min="778" max="778" width="8.6640625" style="5" customWidth="1"/>
    <col min="779" max="780" width="9.33203125" style="5" customWidth="1"/>
    <col min="781" max="781" width="9.6640625" style="5" customWidth="1"/>
    <col min="782" max="782" width="10.44140625" style="5" customWidth="1"/>
    <col min="783" max="783" width="13.6640625" style="5" customWidth="1"/>
    <col min="784" max="784" width="9.109375" style="5"/>
    <col min="785" max="785" width="13.33203125" style="5" bestFit="1" customWidth="1"/>
    <col min="786" max="786" width="12.109375" style="5" customWidth="1"/>
    <col min="787" max="1024" width="9.109375" style="5"/>
    <col min="1025" max="1025" width="30.5546875" style="5" customWidth="1"/>
    <col min="1026" max="1028" width="10.33203125" style="5" customWidth="1"/>
    <col min="1029" max="1029" width="11" style="5" customWidth="1"/>
    <col min="1030" max="1030" width="9.109375" style="5" customWidth="1"/>
    <col min="1031" max="1031" width="14" style="5" customWidth="1"/>
    <col min="1032" max="1032" width="8.109375" style="5" customWidth="1"/>
    <col min="1033" max="1033" width="10.88671875" style="5" customWidth="1"/>
    <col min="1034" max="1034" width="8.6640625" style="5" customWidth="1"/>
    <col min="1035" max="1036" width="9.33203125" style="5" customWidth="1"/>
    <col min="1037" max="1037" width="9.6640625" style="5" customWidth="1"/>
    <col min="1038" max="1038" width="10.44140625" style="5" customWidth="1"/>
    <col min="1039" max="1039" width="13.6640625" style="5" customWidth="1"/>
    <col min="1040" max="1040" width="9.109375" style="5"/>
    <col min="1041" max="1041" width="13.33203125" style="5" bestFit="1" customWidth="1"/>
    <col min="1042" max="1042" width="12.109375" style="5" customWidth="1"/>
    <col min="1043" max="1280" width="9.109375" style="5"/>
    <col min="1281" max="1281" width="30.5546875" style="5" customWidth="1"/>
    <col min="1282" max="1284" width="10.33203125" style="5" customWidth="1"/>
    <col min="1285" max="1285" width="11" style="5" customWidth="1"/>
    <col min="1286" max="1286" width="9.109375" style="5" customWidth="1"/>
    <col min="1287" max="1287" width="14" style="5" customWidth="1"/>
    <col min="1288" max="1288" width="8.109375" style="5" customWidth="1"/>
    <col min="1289" max="1289" width="10.88671875" style="5" customWidth="1"/>
    <col min="1290" max="1290" width="8.6640625" style="5" customWidth="1"/>
    <col min="1291" max="1292" width="9.33203125" style="5" customWidth="1"/>
    <col min="1293" max="1293" width="9.6640625" style="5" customWidth="1"/>
    <col min="1294" max="1294" width="10.44140625" style="5" customWidth="1"/>
    <col min="1295" max="1295" width="13.6640625" style="5" customWidth="1"/>
    <col min="1296" max="1296" width="9.109375" style="5"/>
    <col min="1297" max="1297" width="13.33203125" style="5" bestFit="1" customWidth="1"/>
    <col min="1298" max="1298" width="12.109375" style="5" customWidth="1"/>
    <col min="1299" max="1536" width="9.109375" style="5"/>
    <col min="1537" max="1537" width="30.5546875" style="5" customWidth="1"/>
    <col min="1538" max="1540" width="10.33203125" style="5" customWidth="1"/>
    <col min="1541" max="1541" width="11" style="5" customWidth="1"/>
    <col min="1542" max="1542" width="9.109375" style="5" customWidth="1"/>
    <col min="1543" max="1543" width="14" style="5" customWidth="1"/>
    <col min="1544" max="1544" width="8.109375" style="5" customWidth="1"/>
    <col min="1545" max="1545" width="10.88671875" style="5" customWidth="1"/>
    <col min="1546" max="1546" width="8.6640625" style="5" customWidth="1"/>
    <col min="1547" max="1548" width="9.33203125" style="5" customWidth="1"/>
    <col min="1549" max="1549" width="9.6640625" style="5" customWidth="1"/>
    <col min="1550" max="1550" width="10.44140625" style="5" customWidth="1"/>
    <col min="1551" max="1551" width="13.6640625" style="5" customWidth="1"/>
    <col min="1552" max="1552" width="9.109375" style="5"/>
    <col min="1553" max="1553" width="13.33203125" style="5" bestFit="1" customWidth="1"/>
    <col min="1554" max="1554" width="12.109375" style="5" customWidth="1"/>
    <col min="1555" max="1792" width="9.109375" style="5"/>
    <col min="1793" max="1793" width="30.5546875" style="5" customWidth="1"/>
    <col min="1794" max="1796" width="10.33203125" style="5" customWidth="1"/>
    <col min="1797" max="1797" width="11" style="5" customWidth="1"/>
    <col min="1798" max="1798" width="9.109375" style="5" customWidth="1"/>
    <col min="1799" max="1799" width="14" style="5" customWidth="1"/>
    <col min="1800" max="1800" width="8.109375" style="5" customWidth="1"/>
    <col min="1801" max="1801" width="10.88671875" style="5" customWidth="1"/>
    <col min="1802" max="1802" width="8.6640625" style="5" customWidth="1"/>
    <col min="1803" max="1804" width="9.33203125" style="5" customWidth="1"/>
    <col min="1805" max="1805" width="9.6640625" style="5" customWidth="1"/>
    <col min="1806" max="1806" width="10.44140625" style="5" customWidth="1"/>
    <col min="1807" max="1807" width="13.6640625" style="5" customWidth="1"/>
    <col min="1808" max="1808" width="9.109375" style="5"/>
    <col min="1809" max="1809" width="13.33203125" style="5" bestFit="1" customWidth="1"/>
    <col min="1810" max="1810" width="12.109375" style="5" customWidth="1"/>
    <col min="1811" max="2048" width="9.109375" style="5"/>
    <col min="2049" max="2049" width="30.5546875" style="5" customWidth="1"/>
    <col min="2050" max="2052" width="10.33203125" style="5" customWidth="1"/>
    <col min="2053" max="2053" width="11" style="5" customWidth="1"/>
    <col min="2054" max="2054" width="9.109375" style="5" customWidth="1"/>
    <col min="2055" max="2055" width="14" style="5" customWidth="1"/>
    <col min="2056" max="2056" width="8.109375" style="5" customWidth="1"/>
    <col min="2057" max="2057" width="10.88671875" style="5" customWidth="1"/>
    <col min="2058" max="2058" width="8.6640625" style="5" customWidth="1"/>
    <col min="2059" max="2060" width="9.33203125" style="5" customWidth="1"/>
    <col min="2061" max="2061" width="9.6640625" style="5" customWidth="1"/>
    <col min="2062" max="2062" width="10.44140625" style="5" customWidth="1"/>
    <col min="2063" max="2063" width="13.6640625" style="5" customWidth="1"/>
    <col min="2064" max="2064" width="9.109375" style="5"/>
    <col min="2065" max="2065" width="13.33203125" style="5" bestFit="1" customWidth="1"/>
    <col min="2066" max="2066" width="12.109375" style="5" customWidth="1"/>
    <col min="2067" max="2304" width="9.109375" style="5"/>
    <col min="2305" max="2305" width="30.5546875" style="5" customWidth="1"/>
    <col min="2306" max="2308" width="10.33203125" style="5" customWidth="1"/>
    <col min="2309" max="2309" width="11" style="5" customWidth="1"/>
    <col min="2310" max="2310" width="9.109375" style="5" customWidth="1"/>
    <col min="2311" max="2311" width="14" style="5" customWidth="1"/>
    <col min="2312" max="2312" width="8.109375" style="5" customWidth="1"/>
    <col min="2313" max="2313" width="10.88671875" style="5" customWidth="1"/>
    <col min="2314" max="2314" width="8.6640625" style="5" customWidth="1"/>
    <col min="2315" max="2316" width="9.33203125" style="5" customWidth="1"/>
    <col min="2317" max="2317" width="9.6640625" style="5" customWidth="1"/>
    <col min="2318" max="2318" width="10.44140625" style="5" customWidth="1"/>
    <col min="2319" max="2319" width="13.6640625" style="5" customWidth="1"/>
    <col min="2320" max="2320" width="9.109375" style="5"/>
    <col min="2321" max="2321" width="13.33203125" style="5" bestFit="1" customWidth="1"/>
    <col min="2322" max="2322" width="12.109375" style="5" customWidth="1"/>
    <col min="2323" max="2560" width="9.109375" style="5"/>
    <col min="2561" max="2561" width="30.5546875" style="5" customWidth="1"/>
    <col min="2562" max="2564" width="10.33203125" style="5" customWidth="1"/>
    <col min="2565" max="2565" width="11" style="5" customWidth="1"/>
    <col min="2566" max="2566" width="9.109375" style="5" customWidth="1"/>
    <col min="2567" max="2567" width="14" style="5" customWidth="1"/>
    <col min="2568" max="2568" width="8.109375" style="5" customWidth="1"/>
    <col min="2569" max="2569" width="10.88671875" style="5" customWidth="1"/>
    <col min="2570" max="2570" width="8.6640625" style="5" customWidth="1"/>
    <col min="2571" max="2572" width="9.33203125" style="5" customWidth="1"/>
    <col min="2573" max="2573" width="9.6640625" style="5" customWidth="1"/>
    <col min="2574" max="2574" width="10.44140625" style="5" customWidth="1"/>
    <col min="2575" max="2575" width="13.6640625" style="5" customWidth="1"/>
    <col min="2576" max="2576" width="9.109375" style="5"/>
    <col min="2577" max="2577" width="13.33203125" style="5" bestFit="1" customWidth="1"/>
    <col min="2578" max="2578" width="12.109375" style="5" customWidth="1"/>
    <col min="2579" max="2816" width="9.109375" style="5"/>
    <col min="2817" max="2817" width="30.5546875" style="5" customWidth="1"/>
    <col min="2818" max="2820" width="10.33203125" style="5" customWidth="1"/>
    <col min="2821" max="2821" width="11" style="5" customWidth="1"/>
    <col min="2822" max="2822" width="9.109375" style="5" customWidth="1"/>
    <col min="2823" max="2823" width="14" style="5" customWidth="1"/>
    <col min="2824" max="2824" width="8.109375" style="5" customWidth="1"/>
    <col min="2825" max="2825" width="10.88671875" style="5" customWidth="1"/>
    <col min="2826" max="2826" width="8.6640625" style="5" customWidth="1"/>
    <col min="2827" max="2828" width="9.33203125" style="5" customWidth="1"/>
    <col min="2829" max="2829" width="9.6640625" style="5" customWidth="1"/>
    <col min="2830" max="2830" width="10.44140625" style="5" customWidth="1"/>
    <col min="2831" max="2831" width="13.6640625" style="5" customWidth="1"/>
    <col min="2832" max="2832" width="9.109375" style="5"/>
    <col min="2833" max="2833" width="13.33203125" style="5" bestFit="1" customWidth="1"/>
    <col min="2834" max="2834" width="12.109375" style="5" customWidth="1"/>
    <col min="2835" max="3072" width="9.109375" style="5"/>
    <col min="3073" max="3073" width="30.5546875" style="5" customWidth="1"/>
    <col min="3074" max="3076" width="10.33203125" style="5" customWidth="1"/>
    <col min="3077" max="3077" width="11" style="5" customWidth="1"/>
    <col min="3078" max="3078" width="9.109375" style="5" customWidth="1"/>
    <col min="3079" max="3079" width="14" style="5" customWidth="1"/>
    <col min="3080" max="3080" width="8.109375" style="5" customWidth="1"/>
    <col min="3081" max="3081" width="10.88671875" style="5" customWidth="1"/>
    <col min="3082" max="3082" width="8.6640625" style="5" customWidth="1"/>
    <col min="3083" max="3084" width="9.33203125" style="5" customWidth="1"/>
    <col min="3085" max="3085" width="9.6640625" style="5" customWidth="1"/>
    <col min="3086" max="3086" width="10.44140625" style="5" customWidth="1"/>
    <col min="3087" max="3087" width="13.6640625" style="5" customWidth="1"/>
    <col min="3088" max="3088" width="9.109375" style="5"/>
    <col min="3089" max="3089" width="13.33203125" style="5" bestFit="1" customWidth="1"/>
    <col min="3090" max="3090" width="12.109375" style="5" customWidth="1"/>
    <col min="3091" max="3328" width="9.109375" style="5"/>
    <col min="3329" max="3329" width="30.5546875" style="5" customWidth="1"/>
    <col min="3330" max="3332" width="10.33203125" style="5" customWidth="1"/>
    <col min="3333" max="3333" width="11" style="5" customWidth="1"/>
    <col min="3334" max="3334" width="9.109375" style="5" customWidth="1"/>
    <col min="3335" max="3335" width="14" style="5" customWidth="1"/>
    <col min="3336" max="3336" width="8.109375" style="5" customWidth="1"/>
    <col min="3337" max="3337" width="10.88671875" style="5" customWidth="1"/>
    <col min="3338" max="3338" width="8.6640625" style="5" customWidth="1"/>
    <col min="3339" max="3340" width="9.33203125" style="5" customWidth="1"/>
    <col min="3341" max="3341" width="9.6640625" style="5" customWidth="1"/>
    <col min="3342" max="3342" width="10.44140625" style="5" customWidth="1"/>
    <col min="3343" max="3343" width="13.6640625" style="5" customWidth="1"/>
    <col min="3344" max="3344" width="9.109375" style="5"/>
    <col min="3345" max="3345" width="13.33203125" style="5" bestFit="1" customWidth="1"/>
    <col min="3346" max="3346" width="12.109375" style="5" customWidth="1"/>
    <col min="3347" max="3584" width="9.109375" style="5"/>
    <col min="3585" max="3585" width="30.5546875" style="5" customWidth="1"/>
    <col min="3586" max="3588" width="10.33203125" style="5" customWidth="1"/>
    <col min="3589" max="3589" width="11" style="5" customWidth="1"/>
    <col min="3590" max="3590" width="9.109375" style="5" customWidth="1"/>
    <col min="3591" max="3591" width="14" style="5" customWidth="1"/>
    <col min="3592" max="3592" width="8.109375" style="5" customWidth="1"/>
    <col min="3593" max="3593" width="10.88671875" style="5" customWidth="1"/>
    <col min="3594" max="3594" width="8.6640625" style="5" customWidth="1"/>
    <col min="3595" max="3596" width="9.33203125" style="5" customWidth="1"/>
    <col min="3597" max="3597" width="9.6640625" style="5" customWidth="1"/>
    <col min="3598" max="3598" width="10.44140625" style="5" customWidth="1"/>
    <col min="3599" max="3599" width="13.6640625" style="5" customWidth="1"/>
    <col min="3600" max="3600" width="9.109375" style="5"/>
    <col min="3601" max="3601" width="13.33203125" style="5" bestFit="1" customWidth="1"/>
    <col min="3602" max="3602" width="12.109375" style="5" customWidth="1"/>
    <col min="3603" max="3840" width="9.109375" style="5"/>
    <col min="3841" max="3841" width="30.5546875" style="5" customWidth="1"/>
    <col min="3842" max="3844" width="10.33203125" style="5" customWidth="1"/>
    <col min="3845" max="3845" width="11" style="5" customWidth="1"/>
    <col min="3846" max="3846" width="9.109375" style="5" customWidth="1"/>
    <col min="3847" max="3847" width="14" style="5" customWidth="1"/>
    <col min="3848" max="3848" width="8.109375" style="5" customWidth="1"/>
    <col min="3849" max="3849" width="10.88671875" style="5" customWidth="1"/>
    <col min="3850" max="3850" width="8.6640625" style="5" customWidth="1"/>
    <col min="3851" max="3852" width="9.33203125" style="5" customWidth="1"/>
    <col min="3853" max="3853" width="9.6640625" style="5" customWidth="1"/>
    <col min="3854" max="3854" width="10.44140625" style="5" customWidth="1"/>
    <col min="3855" max="3855" width="13.6640625" style="5" customWidth="1"/>
    <col min="3856" max="3856" width="9.109375" style="5"/>
    <col min="3857" max="3857" width="13.33203125" style="5" bestFit="1" customWidth="1"/>
    <col min="3858" max="3858" width="12.109375" style="5" customWidth="1"/>
    <col min="3859" max="4096" width="9.109375" style="5"/>
    <col min="4097" max="4097" width="30.5546875" style="5" customWidth="1"/>
    <col min="4098" max="4100" width="10.33203125" style="5" customWidth="1"/>
    <col min="4101" max="4101" width="11" style="5" customWidth="1"/>
    <col min="4102" max="4102" width="9.109375" style="5" customWidth="1"/>
    <col min="4103" max="4103" width="14" style="5" customWidth="1"/>
    <col min="4104" max="4104" width="8.109375" style="5" customWidth="1"/>
    <col min="4105" max="4105" width="10.88671875" style="5" customWidth="1"/>
    <col min="4106" max="4106" width="8.6640625" style="5" customWidth="1"/>
    <col min="4107" max="4108" width="9.33203125" style="5" customWidth="1"/>
    <col min="4109" max="4109" width="9.6640625" style="5" customWidth="1"/>
    <col min="4110" max="4110" width="10.44140625" style="5" customWidth="1"/>
    <col min="4111" max="4111" width="13.6640625" style="5" customWidth="1"/>
    <col min="4112" max="4112" width="9.109375" style="5"/>
    <col min="4113" max="4113" width="13.33203125" style="5" bestFit="1" customWidth="1"/>
    <col min="4114" max="4114" width="12.109375" style="5" customWidth="1"/>
    <col min="4115" max="4352" width="9.109375" style="5"/>
    <col min="4353" max="4353" width="30.5546875" style="5" customWidth="1"/>
    <col min="4354" max="4356" width="10.33203125" style="5" customWidth="1"/>
    <col min="4357" max="4357" width="11" style="5" customWidth="1"/>
    <col min="4358" max="4358" width="9.109375" style="5" customWidth="1"/>
    <col min="4359" max="4359" width="14" style="5" customWidth="1"/>
    <col min="4360" max="4360" width="8.109375" style="5" customWidth="1"/>
    <col min="4361" max="4361" width="10.88671875" style="5" customWidth="1"/>
    <col min="4362" max="4362" width="8.6640625" style="5" customWidth="1"/>
    <col min="4363" max="4364" width="9.33203125" style="5" customWidth="1"/>
    <col min="4365" max="4365" width="9.6640625" style="5" customWidth="1"/>
    <col min="4366" max="4366" width="10.44140625" style="5" customWidth="1"/>
    <col min="4367" max="4367" width="13.6640625" style="5" customWidth="1"/>
    <col min="4368" max="4368" width="9.109375" style="5"/>
    <col min="4369" max="4369" width="13.33203125" style="5" bestFit="1" customWidth="1"/>
    <col min="4370" max="4370" width="12.109375" style="5" customWidth="1"/>
    <col min="4371" max="4608" width="9.109375" style="5"/>
    <col min="4609" max="4609" width="30.5546875" style="5" customWidth="1"/>
    <col min="4610" max="4612" width="10.33203125" style="5" customWidth="1"/>
    <col min="4613" max="4613" width="11" style="5" customWidth="1"/>
    <col min="4614" max="4614" width="9.109375" style="5" customWidth="1"/>
    <col min="4615" max="4615" width="14" style="5" customWidth="1"/>
    <col min="4616" max="4616" width="8.109375" style="5" customWidth="1"/>
    <col min="4617" max="4617" width="10.88671875" style="5" customWidth="1"/>
    <col min="4618" max="4618" width="8.6640625" style="5" customWidth="1"/>
    <col min="4619" max="4620" width="9.33203125" style="5" customWidth="1"/>
    <col min="4621" max="4621" width="9.6640625" style="5" customWidth="1"/>
    <col min="4622" max="4622" width="10.44140625" style="5" customWidth="1"/>
    <col min="4623" max="4623" width="13.6640625" style="5" customWidth="1"/>
    <col min="4624" max="4624" width="9.109375" style="5"/>
    <col min="4625" max="4625" width="13.33203125" style="5" bestFit="1" customWidth="1"/>
    <col min="4626" max="4626" width="12.109375" style="5" customWidth="1"/>
    <col min="4627" max="4864" width="9.109375" style="5"/>
    <col min="4865" max="4865" width="30.5546875" style="5" customWidth="1"/>
    <col min="4866" max="4868" width="10.33203125" style="5" customWidth="1"/>
    <col min="4869" max="4869" width="11" style="5" customWidth="1"/>
    <col min="4870" max="4870" width="9.109375" style="5" customWidth="1"/>
    <col min="4871" max="4871" width="14" style="5" customWidth="1"/>
    <col min="4872" max="4872" width="8.109375" style="5" customWidth="1"/>
    <col min="4873" max="4873" width="10.88671875" style="5" customWidth="1"/>
    <col min="4874" max="4874" width="8.6640625" style="5" customWidth="1"/>
    <col min="4875" max="4876" width="9.33203125" style="5" customWidth="1"/>
    <col min="4877" max="4877" width="9.6640625" style="5" customWidth="1"/>
    <col min="4878" max="4878" width="10.44140625" style="5" customWidth="1"/>
    <col min="4879" max="4879" width="13.6640625" style="5" customWidth="1"/>
    <col min="4880" max="4880" width="9.109375" style="5"/>
    <col min="4881" max="4881" width="13.33203125" style="5" bestFit="1" customWidth="1"/>
    <col min="4882" max="4882" width="12.109375" style="5" customWidth="1"/>
    <col min="4883" max="5120" width="9.109375" style="5"/>
    <col min="5121" max="5121" width="30.5546875" style="5" customWidth="1"/>
    <col min="5122" max="5124" width="10.33203125" style="5" customWidth="1"/>
    <col min="5125" max="5125" width="11" style="5" customWidth="1"/>
    <col min="5126" max="5126" width="9.109375" style="5" customWidth="1"/>
    <col min="5127" max="5127" width="14" style="5" customWidth="1"/>
    <col min="5128" max="5128" width="8.109375" style="5" customWidth="1"/>
    <col min="5129" max="5129" width="10.88671875" style="5" customWidth="1"/>
    <col min="5130" max="5130" width="8.6640625" style="5" customWidth="1"/>
    <col min="5131" max="5132" width="9.33203125" style="5" customWidth="1"/>
    <col min="5133" max="5133" width="9.6640625" style="5" customWidth="1"/>
    <col min="5134" max="5134" width="10.44140625" style="5" customWidth="1"/>
    <col min="5135" max="5135" width="13.6640625" style="5" customWidth="1"/>
    <col min="5136" max="5136" width="9.109375" style="5"/>
    <col min="5137" max="5137" width="13.33203125" style="5" bestFit="1" customWidth="1"/>
    <col min="5138" max="5138" width="12.109375" style="5" customWidth="1"/>
    <col min="5139" max="5376" width="9.109375" style="5"/>
    <col min="5377" max="5377" width="30.5546875" style="5" customWidth="1"/>
    <col min="5378" max="5380" width="10.33203125" style="5" customWidth="1"/>
    <col min="5381" max="5381" width="11" style="5" customWidth="1"/>
    <col min="5382" max="5382" width="9.109375" style="5" customWidth="1"/>
    <col min="5383" max="5383" width="14" style="5" customWidth="1"/>
    <col min="5384" max="5384" width="8.109375" style="5" customWidth="1"/>
    <col min="5385" max="5385" width="10.88671875" style="5" customWidth="1"/>
    <col min="5386" max="5386" width="8.6640625" style="5" customWidth="1"/>
    <col min="5387" max="5388" width="9.33203125" style="5" customWidth="1"/>
    <col min="5389" max="5389" width="9.6640625" style="5" customWidth="1"/>
    <col min="5390" max="5390" width="10.44140625" style="5" customWidth="1"/>
    <col min="5391" max="5391" width="13.6640625" style="5" customWidth="1"/>
    <col min="5392" max="5392" width="9.109375" style="5"/>
    <col min="5393" max="5393" width="13.33203125" style="5" bestFit="1" customWidth="1"/>
    <col min="5394" max="5394" width="12.109375" style="5" customWidth="1"/>
    <col min="5395" max="5632" width="9.109375" style="5"/>
    <col min="5633" max="5633" width="30.5546875" style="5" customWidth="1"/>
    <col min="5634" max="5636" width="10.33203125" style="5" customWidth="1"/>
    <col min="5637" max="5637" width="11" style="5" customWidth="1"/>
    <col min="5638" max="5638" width="9.109375" style="5" customWidth="1"/>
    <col min="5639" max="5639" width="14" style="5" customWidth="1"/>
    <col min="5640" max="5640" width="8.109375" style="5" customWidth="1"/>
    <col min="5641" max="5641" width="10.88671875" style="5" customWidth="1"/>
    <col min="5642" max="5642" width="8.6640625" style="5" customWidth="1"/>
    <col min="5643" max="5644" width="9.33203125" style="5" customWidth="1"/>
    <col min="5645" max="5645" width="9.6640625" style="5" customWidth="1"/>
    <col min="5646" max="5646" width="10.44140625" style="5" customWidth="1"/>
    <col min="5647" max="5647" width="13.6640625" style="5" customWidth="1"/>
    <col min="5648" max="5648" width="9.109375" style="5"/>
    <col min="5649" max="5649" width="13.33203125" style="5" bestFit="1" customWidth="1"/>
    <col min="5650" max="5650" width="12.109375" style="5" customWidth="1"/>
    <col min="5651" max="5888" width="9.109375" style="5"/>
    <col min="5889" max="5889" width="30.5546875" style="5" customWidth="1"/>
    <col min="5890" max="5892" width="10.33203125" style="5" customWidth="1"/>
    <col min="5893" max="5893" width="11" style="5" customWidth="1"/>
    <col min="5894" max="5894" width="9.109375" style="5" customWidth="1"/>
    <col min="5895" max="5895" width="14" style="5" customWidth="1"/>
    <col min="5896" max="5896" width="8.109375" style="5" customWidth="1"/>
    <col min="5897" max="5897" width="10.88671875" style="5" customWidth="1"/>
    <col min="5898" max="5898" width="8.6640625" style="5" customWidth="1"/>
    <col min="5899" max="5900" width="9.33203125" style="5" customWidth="1"/>
    <col min="5901" max="5901" width="9.6640625" style="5" customWidth="1"/>
    <col min="5902" max="5902" width="10.44140625" style="5" customWidth="1"/>
    <col min="5903" max="5903" width="13.6640625" style="5" customWidth="1"/>
    <col min="5904" max="5904" width="9.109375" style="5"/>
    <col min="5905" max="5905" width="13.33203125" style="5" bestFit="1" customWidth="1"/>
    <col min="5906" max="5906" width="12.109375" style="5" customWidth="1"/>
    <col min="5907" max="6144" width="9.109375" style="5"/>
    <col min="6145" max="6145" width="30.5546875" style="5" customWidth="1"/>
    <col min="6146" max="6148" width="10.33203125" style="5" customWidth="1"/>
    <col min="6149" max="6149" width="11" style="5" customWidth="1"/>
    <col min="6150" max="6150" width="9.109375" style="5" customWidth="1"/>
    <col min="6151" max="6151" width="14" style="5" customWidth="1"/>
    <col min="6152" max="6152" width="8.109375" style="5" customWidth="1"/>
    <col min="6153" max="6153" width="10.88671875" style="5" customWidth="1"/>
    <col min="6154" max="6154" width="8.6640625" style="5" customWidth="1"/>
    <col min="6155" max="6156" width="9.33203125" style="5" customWidth="1"/>
    <col min="6157" max="6157" width="9.6640625" style="5" customWidth="1"/>
    <col min="6158" max="6158" width="10.44140625" style="5" customWidth="1"/>
    <col min="6159" max="6159" width="13.6640625" style="5" customWidth="1"/>
    <col min="6160" max="6160" width="9.109375" style="5"/>
    <col min="6161" max="6161" width="13.33203125" style="5" bestFit="1" customWidth="1"/>
    <col min="6162" max="6162" width="12.109375" style="5" customWidth="1"/>
    <col min="6163" max="6400" width="9.109375" style="5"/>
    <col min="6401" max="6401" width="30.5546875" style="5" customWidth="1"/>
    <col min="6402" max="6404" width="10.33203125" style="5" customWidth="1"/>
    <col min="6405" max="6405" width="11" style="5" customWidth="1"/>
    <col min="6406" max="6406" width="9.109375" style="5" customWidth="1"/>
    <col min="6407" max="6407" width="14" style="5" customWidth="1"/>
    <col min="6408" max="6408" width="8.109375" style="5" customWidth="1"/>
    <col min="6409" max="6409" width="10.88671875" style="5" customWidth="1"/>
    <col min="6410" max="6410" width="8.6640625" style="5" customWidth="1"/>
    <col min="6411" max="6412" width="9.33203125" style="5" customWidth="1"/>
    <col min="6413" max="6413" width="9.6640625" style="5" customWidth="1"/>
    <col min="6414" max="6414" width="10.44140625" style="5" customWidth="1"/>
    <col min="6415" max="6415" width="13.6640625" style="5" customWidth="1"/>
    <col min="6416" max="6416" width="9.109375" style="5"/>
    <col min="6417" max="6417" width="13.33203125" style="5" bestFit="1" customWidth="1"/>
    <col min="6418" max="6418" width="12.109375" style="5" customWidth="1"/>
    <col min="6419" max="6656" width="9.109375" style="5"/>
    <col min="6657" max="6657" width="30.5546875" style="5" customWidth="1"/>
    <col min="6658" max="6660" width="10.33203125" style="5" customWidth="1"/>
    <col min="6661" max="6661" width="11" style="5" customWidth="1"/>
    <col min="6662" max="6662" width="9.109375" style="5" customWidth="1"/>
    <col min="6663" max="6663" width="14" style="5" customWidth="1"/>
    <col min="6664" max="6664" width="8.109375" style="5" customWidth="1"/>
    <col min="6665" max="6665" width="10.88671875" style="5" customWidth="1"/>
    <col min="6666" max="6666" width="8.6640625" style="5" customWidth="1"/>
    <col min="6667" max="6668" width="9.33203125" style="5" customWidth="1"/>
    <col min="6669" max="6669" width="9.6640625" style="5" customWidth="1"/>
    <col min="6670" max="6670" width="10.44140625" style="5" customWidth="1"/>
    <col min="6671" max="6671" width="13.6640625" style="5" customWidth="1"/>
    <col min="6672" max="6672" width="9.109375" style="5"/>
    <col min="6673" max="6673" width="13.33203125" style="5" bestFit="1" customWidth="1"/>
    <col min="6674" max="6674" width="12.109375" style="5" customWidth="1"/>
    <col min="6675" max="6912" width="9.109375" style="5"/>
    <col min="6913" max="6913" width="30.5546875" style="5" customWidth="1"/>
    <col min="6914" max="6916" width="10.33203125" style="5" customWidth="1"/>
    <col min="6917" max="6917" width="11" style="5" customWidth="1"/>
    <col min="6918" max="6918" width="9.109375" style="5" customWidth="1"/>
    <col min="6919" max="6919" width="14" style="5" customWidth="1"/>
    <col min="6920" max="6920" width="8.109375" style="5" customWidth="1"/>
    <col min="6921" max="6921" width="10.88671875" style="5" customWidth="1"/>
    <col min="6922" max="6922" width="8.6640625" style="5" customWidth="1"/>
    <col min="6923" max="6924" width="9.33203125" style="5" customWidth="1"/>
    <col min="6925" max="6925" width="9.6640625" style="5" customWidth="1"/>
    <col min="6926" max="6926" width="10.44140625" style="5" customWidth="1"/>
    <col min="6927" max="6927" width="13.6640625" style="5" customWidth="1"/>
    <col min="6928" max="6928" width="9.109375" style="5"/>
    <col min="6929" max="6929" width="13.33203125" style="5" bestFit="1" customWidth="1"/>
    <col min="6930" max="6930" width="12.109375" style="5" customWidth="1"/>
    <col min="6931" max="7168" width="9.109375" style="5"/>
    <col min="7169" max="7169" width="30.5546875" style="5" customWidth="1"/>
    <col min="7170" max="7172" width="10.33203125" style="5" customWidth="1"/>
    <col min="7173" max="7173" width="11" style="5" customWidth="1"/>
    <col min="7174" max="7174" width="9.109375" style="5" customWidth="1"/>
    <col min="7175" max="7175" width="14" style="5" customWidth="1"/>
    <col min="7176" max="7176" width="8.109375" style="5" customWidth="1"/>
    <col min="7177" max="7177" width="10.88671875" style="5" customWidth="1"/>
    <col min="7178" max="7178" width="8.6640625" style="5" customWidth="1"/>
    <col min="7179" max="7180" width="9.33203125" style="5" customWidth="1"/>
    <col min="7181" max="7181" width="9.6640625" style="5" customWidth="1"/>
    <col min="7182" max="7182" width="10.44140625" style="5" customWidth="1"/>
    <col min="7183" max="7183" width="13.6640625" style="5" customWidth="1"/>
    <col min="7184" max="7184" width="9.109375" style="5"/>
    <col min="7185" max="7185" width="13.33203125" style="5" bestFit="1" customWidth="1"/>
    <col min="7186" max="7186" width="12.109375" style="5" customWidth="1"/>
    <col min="7187" max="7424" width="9.109375" style="5"/>
    <col min="7425" max="7425" width="30.5546875" style="5" customWidth="1"/>
    <col min="7426" max="7428" width="10.33203125" style="5" customWidth="1"/>
    <col min="7429" max="7429" width="11" style="5" customWidth="1"/>
    <col min="7430" max="7430" width="9.109375" style="5" customWidth="1"/>
    <col min="7431" max="7431" width="14" style="5" customWidth="1"/>
    <col min="7432" max="7432" width="8.109375" style="5" customWidth="1"/>
    <col min="7433" max="7433" width="10.88671875" style="5" customWidth="1"/>
    <col min="7434" max="7434" width="8.6640625" style="5" customWidth="1"/>
    <col min="7435" max="7436" width="9.33203125" style="5" customWidth="1"/>
    <col min="7437" max="7437" width="9.6640625" style="5" customWidth="1"/>
    <col min="7438" max="7438" width="10.44140625" style="5" customWidth="1"/>
    <col min="7439" max="7439" width="13.6640625" style="5" customWidth="1"/>
    <col min="7440" max="7440" width="9.109375" style="5"/>
    <col min="7441" max="7441" width="13.33203125" style="5" bestFit="1" customWidth="1"/>
    <col min="7442" max="7442" width="12.109375" style="5" customWidth="1"/>
    <col min="7443" max="7680" width="9.109375" style="5"/>
    <col min="7681" max="7681" width="30.5546875" style="5" customWidth="1"/>
    <col min="7682" max="7684" width="10.33203125" style="5" customWidth="1"/>
    <col min="7685" max="7685" width="11" style="5" customWidth="1"/>
    <col min="7686" max="7686" width="9.109375" style="5" customWidth="1"/>
    <col min="7687" max="7687" width="14" style="5" customWidth="1"/>
    <col min="7688" max="7688" width="8.109375" style="5" customWidth="1"/>
    <col min="7689" max="7689" width="10.88671875" style="5" customWidth="1"/>
    <col min="7690" max="7690" width="8.6640625" style="5" customWidth="1"/>
    <col min="7691" max="7692" width="9.33203125" style="5" customWidth="1"/>
    <col min="7693" max="7693" width="9.6640625" style="5" customWidth="1"/>
    <col min="7694" max="7694" width="10.44140625" style="5" customWidth="1"/>
    <col min="7695" max="7695" width="13.6640625" style="5" customWidth="1"/>
    <col min="7696" max="7696" width="9.109375" style="5"/>
    <col min="7697" max="7697" width="13.33203125" style="5" bestFit="1" customWidth="1"/>
    <col min="7698" max="7698" width="12.109375" style="5" customWidth="1"/>
    <col min="7699" max="7936" width="9.109375" style="5"/>
    <col min="7937" max="7937" width="30.5546875" style="5" customWidth="1"/>
    <col min="7938" max="7940" width="10.33203125" style="5" customWidth="1"/>
    <col min="7941" max="7941" width="11" style="5" customWidth="1"/>
    <col min="7942" max="7942" width="9.109375" style="5" customWidth="1"/>
    <col min="7943" max="7943" width="14" style="5" customWidth="1"/>
    <col min="7944" max="7944" width="8.109375" style="5" customWidth="1"/>
    <col min="7945" max="7945" width="10.88671875" style="5" customWidth="1"/>
    <col min="7946" max="7946" width="8.6640625" style="5" customWidth="1"/>
    <col min="7947" max="7948" width="9.33203125" style="5" customWidth="1"/>
    <col min="7949" max="7949" width="9.6640625" style="5" customWidth="1"/>
    <col min="7950" max="7950" width="10.44140625" style="5" customWidth="1"/>
    <col min="7951" max="7951" width="13.6640625" style="5" customWidth="1"/>
    <col min="7952" max="7952" width="9.109375" style="5"/>
    <col min="7953" max="7953" width="13.33203125" style="5" bestFit="1" customWidth="1"/>
    <col min="7954" max="7954" width="12.109375" style="5" customWidth="1"/>
    <col min="7955" max="8192" width="9.109375" style="5"/>
    <col min="8193" max="8193" width="30.5546875" style="5" customWidth="1"/>
    <col min="8194" max="8196" width="10.33203125" style="5" customWidth="1"/>
    <col min="8197" max="8197" width="11" style="5" customWidth="1"/>
    <col min="8198" max="8198" width="9.109375" style="5" customWidth="1"/>
    <col min="8199" max="8199" width="14" style="5" customWidth="1"/>
    <col min="8200" max="8200" width="8.109375" style="5" customWidth="1"/>
    <col min="8201" max="8201" width="10.88671875" style="5" customWidth="1"/>
    <col min="8202" max="8202" width="8.6640625" style="5" customWidth="1"/>
    <col min="8203" max="8204" width="9.33203125" style="5" customWidth="1"/>
    <col min="8205" max="8205" width="9.6640625" style="5" customWidth="1"/>
    <col min="8206" max="8206" width="10.44140625" style="5" customWidth="1"/>
    <col min="8207" max="8207" width="13.6640625" style="5" customWidth="1"/>
    <col min="8208" max="8208" width="9.109375" style="5"/>
    <col min="8209" max="8209" width="13.33203125" style="5" bestFit="1" customWidth="1"/>
    <col min="8210" max="8210" width="12.109375" style="5" customWidth="1"/>
    <col min="8211" max="8448" width="9.109375" style="5"/>
    <col min="8449" max="8449" width="30.5546875" style="5" customWidth="1"/>
    <col min="8450" max="8452" width="10.33203125" style="5" customWidth="1"/>
    <col min="8453" max="8453" width="11" style="5" customWidth="1"/>
    <col min="8454" max="8454" width="9.109375" style="5" customWidth="1"/>
    <col min="8455" max="8455" width="14" style="5" customWidth="1"/>
    <col min="8456" max="8456" width="8.109375" style="5" customWidth="1"/>
    <col min="8457" max="8457" width="10.88671875" style="5" customWidth="1"/>
    <col min="8458" max="8458" width="8.6640625" style="5" customWidth="1"/>
    <col min="8459" max="8460" width="9.33203125" style="5" customWidth="1"/>
    <col min="8461" max="8461" width="9.6640625" style="5" customWidth="1"/>
    <col min="8462" max="8462" width="10.44140625" style="5" customWidth="1"/>
    <col min="8463" max="8463" width="13.6640625" style="5" customWidth="1"/>
    <col min="8464" max="8464" width="9.109375" style="5"/>
    <col min="8465" max="8465" width="13.33203125" style="5" bestFit="1" customWidth="1"/>
    <col min="8466" max="8466" width="12.109375" style="5" customWidth="1"/>
    <col min="8467" max="8704" width="9.109375" style="5"/>
    <col min="8705" max="8705" width="30.5546875" style="5" customWidth="1"/>
    <col min="8706" max="8708" width="10.33203125" style="5" customWidth="1"/>
    <col min="8709" max="8709" width="11" style="5" customWidth="1"/>
    <col min="8710" max="8710" width="9.109375" style="5" customWidth="1"/>
    <col min="8711" max="8711" width="14" style="5" customWidth="1"/>
    <col min="8712" max="8712" width="8.109375" style="5" customWidth="1"/>
    <col min="8713" max="8713" width="10.88671875" style="5" customWidth="1"/>
    <col min="8714" max="8714" width="8.6640625" style="5" customWidth="1"/>
    <col min="8715" max="8716" width="9.33203125" style="5" customWidth="1"/>
    <col min="8717" max="8717" width="9.6640625" style="5" customWidth="1"/>
    <col min="8718" max="8718" width="10.44140625" style="5" customWidth="1"/>
    <col min="8719" max="8719" width="13.6640625" style="5" customWidth="1"/>
    <col min="8720" max="8720" width="9.109375" style="5"/>
    <col min="8721" max="8721" width="13.33203125" style="5" bestFit="1" customWidth="1"/>
    <col min="8722" max="8722" width="12.109375" style="5" customWidth="1"/>
    <col min="8723" max="8960" width="9.109375" style="5"/>
    <col min="8961" max="8961" width="30.5546875" style="5" customWidth="1"/>
    <col min="8962" max="8964" width="10.33203125" style="5" customWidth="1"/>
    <col min="8965" max="8965" width="11" style="5" customWidth="1"/>
    <col min="8966" max="8966" width="9.109375" style="5" customWidth="1"/>
    <col min="8967" max="8967" width="14" style="5" customWidth="1"/>
    <col min="8968" max="8968" width="8.109375" style="5" customWidth="1"/>
    <col min="8969" max="8969" width="10.88671875" style="5" customWidth="1"/>
    <col min="8970" max="8970" width="8.6640625" style="5" customWidth="1"/>
    <col min="8971" max="8972" width="9.33203125" style="5" customWidth="1"/>
    <col min="8973" max="8973" width="9.6640625" style="5" customWidth="1"/>
    <col min="8974" max="8974" width="10.44140625" style="5" customWidth="1"/>
    <col min="8975" max="8975" width="13.6640625" style="5" customWidth="1"/>
    <col min="8976" max="8976" width="9.109375" style="5"/>
    <col min="8977" max="8977" width="13.33203125" style="5" bestFit="1" customWidth="1"/>
    <col min="8978" max="8978" width="12.109375" style="5" customWidth="1"/>
    <col min="8979" max="9216" width="9.109375" style="5"/>
    <col min="9217" max="9217" width="30.5546875" style="5" customWidth="1"/>
    <col min="9218" max="9220" width="10.33203125" style="5" customWidth="1"/>
    <col min="9221" max="9221" width="11" style="5" customWidth="1"/>
    <col min="9222" max="9222" width="9.109375" style="5" customWidth="1"/>
    <col min="9223" max="9223" width="14" style="5" customWidth="1"/>
    <col min="9224" max="9224" width="8.109375" style="5" customWidth="1"/>
    <col min="9225" max="9225" width="10.88671875" style="5" customWidth="1"/>
    <col min="9226" max="9226" width="8.6640625" style="5" customWidth="1"/>
    <col min="9227" max="9228" width="9.33203125" style="5" customWidth="1"/>
    <col min="9229" max="9229" width="9.6640625" style="5" customWidth="1"/>
    <col min="9230" max="9230" width="10.44140625" style="5" customWidth="1"/>
    <col min="9231" max="9231" width="13.6640625" style="5" customWidth="1"/>
    <col min="9232" max="9232" width="9.109375" style="5"/>
    <col min="9233" max="9233" width="13.33203125" style="5" bestFit="1" customWidth="1"/>
    <col min="9234" max="9234" width="12.109375" style="5" customWidth="1"/>
    <col min="9235" max="9472" width="9.109375" style="5"/>
    <col min="9473" max="9473" width="30.5546875" style="5" customWidth="1"/>
    <col min="9474" max="9476" width="10.33203125" style="5" customWidth="1"/>
    <col min="9477" max="9477" width="11" style="5" customWidth="1"/>
    <col min="9478" max="9478" width="9.109375" style="5" customWidth="1"/>
    <col min="9479" max="9479" width="14" style="5" customWidth="1"/>
    <col min="9480" max="9480" width="8.109375" style="5" customWidth="1"/>
    <col min="9481" max="9481" width="10.88671875" style="5" customWidth="1"/>
    <col min="9482" max="9482" width="8.6640625" style="5" customWidth="1"/>
    <col min="9483" max="9484" width="9.33203125" style="5" customWidth="1"/>
    <col min="9485" max="9485" width="9.6640625" style="5" customWidth="1"/>
    <col min="9486" max="9486" width="10.44140625" style="5" customWidth="1"/>
    <col min="9487" max="9487" width="13.6640625" style="5" customWidth="1"/>
    <col min="9488" max="9488" width="9.109375" style="5"/>
    <col min="9489" max="9489" width="13.33203125" style="5" bestFit="1" customWidth="1"/>
    <col min="9490" max="9490" width="12.109375" style="5" customWidth="1"/>
    <col min="9491" max="9728" width="9.109375" style="5"/>
    <col min="9729" max="9729" width="30.5546875" style="5" customWidth="1"/>
    <col min="9730" max="9732" width="10.33203125" style="5" customWidth="1"/>
    <col min="9733" max="9733" width="11" style="5" customWidth="1"/>
    <col min="9734" max="9734" width="9.109375" style="5" customWidth="1"/>
    <col min="9735" max="9735" width="14" style="5" customWidth="1"/>
    <col min="9736" max="9736" width="8.109375" style="5" customWidth="1"/>
    <col min="9737" max="9737" width="10.88671875" style="5" customWidth="1"/>
    <col min="9738" max="9738" width="8.6640625" style="5" customWidth="1"/>
    <col min="9739" max="9740" width="9.33203125" style="5" customWidth="1"/>
    <col min="9741" max="9741" width="9.6640625" style="5" customWidth="1"/>
    <col min="9742" max="9742" width="10.44140625" style="5" customWidth="1"/>
    <col min="9743" max="9743" width="13.6640625" style="5" customWidth="1"/>
    <col min="9744" max="9744" width="9.109375" style="5"/>
    <col min="9745" max="9745" width="13.33203125" style="5" bestFit="1" customWidth="1"/>
    <col min="9746" max="9746" width="12.109375" style="5" customWidth="1"/>
    <col min="9747" max="9984" width="9.109375" style="5"/>
    <col min="9985" max="9985" width="30.5546875" style="5" customWidth="1"/>
    <col min="9986" max="9988" width="10.33203125" style="5" customWidth="1"/>
    <col min="9989" max="9989" width="11" style="5" customWidth="1"/>
    <col min="9990" max="9990" width="9.109375" style="5" customWidth="1"/>
    <col min="9991" max="9991" width="14" style="5" customWidth="1"/>
    <col min="9992" max="9992" width="8.109375" style="5" customWidth="1"/>
    <col min="9993" max="9993" width="10.88671875" style="5" customWidth="1"/>
    <col min="9994" max="9994" width="8.6640625" style="5" customWidth="1"/>
    <col min="9995" max="9996" width="9.33203125" style="5" customWidth="1"/>
    <col min="9997" max="9997" width="9.6640625" style="5" customWidth="1"/>
    <col min="9998" max="9998" width="10.44140625" style="5" customWidth="1"/>
    <col min="9999" max="9999" width="13.6640625" style="5" customWidth="1"/>
    <col min="10000" max="10000" width="9.109375" style="5"/>
    <col min="10001" max="10001" width="13.33203125" style="5" bestFit="1" customWidth="1"/>
    <col min="10002" max="10002" width="12.109375" style="5" customWidth="1"/>
    <col min="10003" max="10240" width="9.109375" style="5"/>
    <col min="10241" max="10241" width="30.5546875" style="5" customWidth="1"/>
    <col min="10242" max="10244" width="10.33203125" style="5" customWidth="1"/>
    <col min="10245" max="10245" width="11" style="5" customWidth="1"/>
    <col min="10246" max="10246" width="9.109375" style="5" customWidth="1"/>
    <col min="10247" max="10247" width="14" style="5" customWidth="1"/>
    <col min="10248" max="10248" width="8.109375" style="5" customWidth="1"/>
    <col min="10249" max="10249" width="10.88671875" style="5" customWidth="1"/>
    <col min="10250" max="10250" width="8.6640625" style="5" customWidth="1"/>
    <col min="10251" max="10252" width="9.33203125" style="5" customWidth="1"/>
    <col min="10253" max="10253" width="9.6640625" style="5" customWidth="1"/>
    <col min="10254" max="10254" width="10.44140625" style="5" customWidth="1"/>
    <col min="10255" max="10255" width="13.6640625" style="5" customWidth="1"/>
    <col min="10256" max="10256" width="9.109375" style="5"/>
    <col min="10257" max="10257" width="13.33203125" style="5" bestFit="1" customWidth="1"/>
    <col min="10258" max="10258" width="12.109375" style="5" customWidth="1"/>
    <col min="10259" max="10496" width="9.109375" style="5"/>
    <col min="10497" max="10497" width="30.5546875" style="5" customWidth="1"/>
    <col min="10498" max="10500" width="10.33203125" style="5" customWidth="1"/>
    <col min="10501" max="10501" width="11" style="5" customWidth="1"/>
    <col min="10502" max="10502" width="9.109375" style="5" customWidth="1"/>
    <col min="10503" max="10503" width="14" style="5" customWidth="1"/>
    <col min="10504" max="10504" width="8.109375" style="5" customWidth="1"/>
    <col min="10505" max="10505" width="10.88671875" style="5" customWidth="1"/>
    <col min="10506" max="10506" width="8.6640625" style="5" customWidth="1"/>
    <col min="10507" max="10508" width="9.33203125" style="5" customWidth="1"/>
    <col min="10509" max="10509" width="9.6640625" style="5" customWidth="1"/>
    <col min="10510" max="10510" width="10.44140625" style="5" customWidth="1"/>
    <col min="10511" max="10511" width="13.6640625" style="5" customWidth="1"/>
    <col min="10512" max="10512" width="9.109375" style="5"/>
    <col min="10513" max="10513" width="13.33203125" style="5" bestFit="1" customWidth="1"/>
    <col min="10514" max="10514" width="12.109375" style="5" customWidth="1"/>
    <col min="10515" max="10752" width="9.109375" style="5"/>
    <col min="10753" max="10753" width="30.5546875" style="5" customWidth="1"/>
    <col min="10754" max="10756" width="10.33203125" style="5" customWidth="1"/>
    <col min="10757" max="10757" width="11" style="5" customWidth="1"/>
    <col min="10758" max="10758" width="9.109375" style="5" customWidth="1"/>
    <col min="10759" max="10759" width="14" style="5" customWidth="1"/>
    <col min="10760" max="10760" width="8.109375" style="5" customWidth="1"/>
    <col min="10761" max="10761" width="10.88671875" style="5" customWidth="1"/>
    <col min="10762" max="10762" width="8.6640625" style="5" customWidth="1"/>
    <col min="10763" max="10764" width="9.33203125" style="5" customWidth="1"/>
    <col min="10765" max="10765" width="9.6640625" style="5" customWidth="1"/>
    <col min="10766" max="10766" width="10.44140625" style="5" customWidth="1"/>
    <col min="10767" max="10767" width="13.6640625" style="5" customWidth="1"/>
    <col min="10768" max="10768" width="9.109375" style="5"/>
    <col min="10769" max="10769" width="13.33203125" style="5" bestFit="1" customWidth="1"/>
    <col min="10770" max="10770" width="12.109375" style="5" customWidth="1"/>
    <col min="10771" max="11008" width="9.109375" style="5"/>
    <col min="11009" max="11009" width="30.5546875" style="5" customWidth="1"/>
    <col min="11010" max="11012" width="10.33203125" style="5" customWidth="1"/>
    <col min="11013" max="11013" width="11" style="5" customWidth="1"/>
    <col min="11014" max="11014" width="9.109375" style="5" customWidth="1"/>
    <col min="11015" max="11015" width="14" style="5" customWidth="1"/>
    <col min="11016" max="11016" width="8.109375" style="5" customWidth="1"/>
    <col min="11017" max="11017" width="10.88671875" style="5" customWidth="1"/>
    <col min="11018" max="11018" width="8.6640625" style="5" customWidth="1"/>
    <col min="11019" max="11020" width="9.33203125" style="5" customWidth="1"/>
    <col min="11021" max="11021" width="9.6640625" style="5" customWidth="1"/>
    <col min="11022" max="11022" width="10.44140625" style="5" customWidth="1"/>
    <col min="11023" max="11023" width="13.6640625" style="5" customWidth="1"/>
    <col min="11024" max="11024" width="9.109375" style="5"/>
    <col min="11025" max="11025" width="13.33203125" style="5" bestFit="1" customWidth="1"/>
    <col min="11026" max="11026" width="12.109375" style="5" customWidth="1"/>
    <col min="11027" max="11264" width="9.109375" style="5"/>
    <col min="11265" max="11265" width="30.5546875" style="5" customWidth="1"/>
    <col min="11266" max="11268" width="10.33203125" style="5" customWidth="1"/>
    <col min="11269" max="11269" width="11" style="5" customWidth="1"/>
    <col min="11270" max="11270" width="9.109375" style="5" customWidth="1"/>
    <col min="11271" max="11271" width="14" style="5" customWidth="1"/>
    <col min="11272" max="11272" width="8.109375" style="5" customWidth="1"/>
    <col min="11273" max="11273" width="10.88671875" style="5" customWidth="1"/>
    <col min="11274" max="11274" width="8.6640625" style="5" customWidth="1"/>
    <col min="11275" max="11276" width="9.33203125" style="5" customWidth="1"/>
    <col min="11277" max="11277" width="9.6640625" style="5" customWidth="1"/>
    <col min="11278" max="11278" width="10.44140625" style="5" customWidth="1"/>
    <col min="11279" max="11279" width="13.6640625" style="5" customWidth="1"/>
    <col min="11280" max="11280" width="9.109375" style="5"/>
    <col min="11281" max="11281" width="13.33203125" style="5" bestFit="1" customWidth="1"/>
    <col min="11282" max="11282" width="12.109375" style="5" customWidth="1"/>
    <col min="11283" max="11520" width="9.109375" style="5"/>
    <col min="11521" max="11521" width="30.5546875" style="5" customWidth="1"/>
    <col min="11522" max="11524" width="10.33203125" style="5" customWidth="1"/>
    <col min="11525" max="11525" width="11" style="5" customWidth="1"/>
    <col min="11526" max="11526" width="9.109375" style="5" customWidth="1"/>
    <col min="11527" max="11527" width="14" style="5" customWidth="1"/>
    <col min="11528" max="11528" width="8.109375" style="5" customWidth="1"/>
    <col min="11529" max="11529" width="10.88671875" style="5" customWidth="1"/>
    <col min="11530" max="11530" width="8.6640625" style="5" customWidth="1"/>
    <col min="11531" max="11532" width="9.33203125" style="5" customWidth="1"/>
    <col min="11533" max="11533" width="9.6640625" style="5" customWidth="1"/>
    <col min="11534" max="11534" width="10.44140625" style="5" customWidth="1"/>
    <col min="11535" max="11535" width="13.6640625" style="5" customWidth="1"/>
    <col min="11536" max="11536" width="9.109375" style="5"/>
    <col min="11537" max="11537" width="13.33203125" style="5" bestFit="1" customWidth="1"/>
    <col min="11538" max="11538" width="12.109375" style="5" customWidth="1"/>
    <col min="11539" max="11776" width="9.109375" style="5"/>
    <col min="11777" max="11777" width="30.5546875" style="5" customWidth="1"/>
    <col min="11778" max="11780" width="10.33203125" style="5" customWidth="1"/>
    <col min="11781" max="11781" width="11" style="5" customWidth="1"/>
    <col min="11782" max="11782" width="9.109375" style="5" customWidth="1"/>
    <col min="11783" max="11783" width="14" style="5" customWidth="1"/>
    <col min="11784" max="11784" width="8.109375" style="5" customWidth="1"/>
    <col min="11785" max="11785" width="10.88671875" style="5" customWidth="1"/>
    <col min="11786" max="11786" width="8.6640625" style="5" customWidth="1"/>
    <col min="11787" max="11788" width="9.33203125" style="5" customWidth="1"/>
    <col min="11789" max="11789" width="9.6640625" style="5" customWidth="1"/>
    <col min="11790" max="11790" width="10.44140625" style="5" customWidth="1"/>
    <col min="11791" max="11791" width="13.6640625" style="5" customWidth="1"/>
    <col min="11792" max="11792" width="9.109375" style="5"/>
    <col min="11793" max="11793" width="13.33203125" style="5" bestFit="1" customWidth="1"/>
    <col min="11794" max="11794" width="12.109375" style="5" customWidth="1"/>
    <col min="11795" max="12032" width="9.109375" style="5"/>
    <col min="12033" max="12033" width="30.5546875" style="5" customWidth="1"/>
    <col min="12034" max="12036" width="10.33203125" style="5" customWidth="1"/>
    <col min="12037" max="12037" width="11" style="5" customWidth="1"/>
    <col min="12038" max="12038" width="9.109375" style="5" customWidth="1"/>
    <col min="12039" max="12039" width="14" style="5" customWidth="1"/>
    <col min="12040" max="12040" width="8.109375" style="5" customWidth="1"/>
    <col min="12041" max="12041" width="10.88671875" style="5" customWidth="1"/>
    <col min="12042" max="12042" width="8.6640625" style="5" customWidth="1"/>
    <col min="12043" max="12044" width="9.33203125" style="5" customWidth="1"/>
    <col min="12045" max="12045" width="9.6640625" style="5" customWidth="1"/>
    <col min="12046" max="12046" width="10.44140625" style="5" customWidth="1"/>
    <col min="12047" max="12047" width="13.6640625" style="5" customWidth="1"/>
    <col min="12048" max="12048" width="9.109375" style="5"/>
    <col min="12049" max="12049" width="13.33203125" style="5" bestFit="1" customWidth="1"/>
    <col min="12050" max="12050" width="12.109375" style="5" customWidth="1"/>
    <col min="12051" max="12288" width="9.109375" style="5"/>
    <col min="12289" max="12289" width="30.5546875" style="5" customWidth="1"/>
    <col min="12290" max="12292" width="10.33203125" style="5" customWidth="1"/>
    <col min="12293" max="12293" width="11" style="5" customWidth="1"/>
    <col min="12294" max="12294" width="9.109375" style="5" customWidth="1"/>
    <col min="12295" max="12295" width="14" style="5" customWidth="1"/>
    <col min="12296" max="12296" width="8.109375" style="5" customWidth="1"/>
    <col min="12297" max="12297" width="10.88671875" style="5" customWidth="1"/>
    <col min="12298" max="12298" width="8.6640625" style="5" customWidth="1"/>
    <col min="12299" max="12300" width="9.33203125" style="5" customWidth="1"/>
    <col min="12301" max="12301" width="9.6640625" style="5" customWidth="1"/>
    <col min="12302" max="12302" width="10.44140625" style="5" customWidth="1"/>
    <col min="12303" max="12303" width="13.6640625" style="5" customWidth="1"/>
    <col min="12304" max="12304" width="9.109375" style="5"/>
    <col min="12305" max="12305" width="13.33203125" style="5" bestFit="1" customWidth="1"/>
    <col min="12306" max="12306" width="12.109375" style="5" customWidth="1"/>
    <col min="12307" max="12544" width="9.109375" style="5"/>
    <col min="12545" max="12545" width="30.5546875" style="5" customWidth="1"/>
    <col min="12546" max="12548" width="10.33203125" style="5" customWidth="1"/>
    <col min="12549" max="12549" width="11" style="5" customWidth="1"/>
    <col min="12550" max="12550" width="9.109375" style="5" customWidth="1"/>
    <col min="12551" max="12551" width="14" style="5" customWidth="1"/>
    <col min="12552" max="12552" width="8.109375" style="5" customWidth="1"/>
    <col min="12553" max="12553" width="10.88671875" style="5" customWidth="1"/>
    <col min="12554" max="12554" width="8.6640625" style="5" customWidth="1"/>
    <col min="12555" max="12556" width="9.33203125" style="5" customWidth="1"/>
    <col min="12557" max="12557" width="9.6640625" style="5" customWidth="1"/>
    <col min="12558" max="12558" width="10.44140625" style="5" customWidth="1"/>
    <col min="12559" max="12559" width="13.6640625" style="5" customWidth="1"/>
    <col min="12560" max="12560" width="9.109375" style="5"/>
    <col min="12561" max="12561" width="13.33203125" style="5" bestFit="1" customWidth="1"/>
    <col min="12562" max="12562" width="12.109375" style="5" customWidth="1"/>
    <col min="12563" max="12800" width="9.109375" style="5"/>
    <col min="12801" max="12801" width="30.5546875" style="5" customWidth="1"/>
    <col min="12802" max="12804" width="10.33203125" style="5" customWidth="1"/>
    <col min="12805" max="12805" width="11" style="5" customWidth="1"/>
    <col min="12806" max="12806" width="9.109375" style="5" customWidth="1"/>
    <col min="12807" max="12807" width="14" style="5" customWidth="1"/>
    <col min="12808" max="12808" width="8.109375" style="5" customWidth="1"/>
    <col min="12809" max="12809" width="10.88671875" style="5" customWidth="1"/>
    <col min="12810" max="12810" width="8.6640625" style="5" customWidth="1"/>
    <col min="12811" max="12812" width="9.33203125" style="5" customWidth="1"/>
    <col min="12813" max="12813" width="9.6640625" style="5" customWidth="1"/>
    <col min="12814" max="12814" width="10.44140625" style="5" customWidth="1"/>
    <col min="12815" max="12815" width="13.6640625" style="5" customWidth="1"/>
    <col min="12816" max="12816" width="9.109375" style="5"/>
    <col min="12817" max="12817" width="13.33203125" style="5" bestFit="1" customWidth="1"/>
    <col min="12818" max="12818" width="12.109375" style="5" customWidth="1"/>
    <col min="12819" max="13056" width="9.109375" style="5"/>
    <col min="13057" max="13057" width="30.5546875" style="5" customWidth="1"/>
    <col min="13058" max="13060" width="10.33203125" style="5" customWidth="1"/>
    <col min="13061" max="13061" width="11" style="5" customWidth="1"/>
    <col min="13062" max="13062" width="9.109375" style="5" customWidth="1"/>
    <col min="13063" max="13063" width="14" style="5" customWidth="1"/>
    <col min="13064" max="13064" width="8.109375" style="5" customWidth="1"/>
    <col min="13065" max="13065" width="10.88671875" style="5" customWidth="1"/>
    <col min="13066" max="13066" width="8.6640625" style="5" customWidth="1"/>
    <col min="13067" max="13068" width="9.33203125" style="5" customWidth="1"/>
    <col min="13069" max="13069" width="9.6640625" style="5" customWidth="1"/>
    <col min="13070" max="13070" width="10.44140625" style="5" customWidth="1"/>
    <col min="13071" max="13071" width="13.6640625" style="5" customWidth="1"/>
    <col min="13072" max="13072" width="9.109375" style="5"/>
    <col min="13073" max="13073" width="13.33203125" style="5" bestFit="1" customWidth="1"/>
    <col min="13074" max="13074" width="12.109375" style="5" customWidth="1"/>
    <col min="13075" max="13312" width="9.109375" style="5"/>
    <col min="13313" max="13313" width="30.5546875" style="5" customWidth="1"/>
    <col min="13314" max="13316" width="10.33203125" style="5" customWidth="1"/>
    <col min="13317" max="13317" width="11" style="5" customWidth="1"/>
    <col min="13318" max="13318" width="9.109375" style="5" customWidth="1"/>
    <col min="13319" max="13319" width="14" style="5" customWidth="1"/>
    <col min="13320" max="13320" width="8.109375" style="5" customWidth="1"/>
    <col min="13321" max="13321" width="10.88671875" style="5" customWidth="1"/>
    <col min="13322" max="13322" width="8.6640625" style="5" customWidth="1"/>
    <col min="13323" max="13324" width="9.33203125" style="5" customWidth="1"/>
    <col min="13325" max="13325" width="9.6640625" style="5" customWidth="1"/>
    <col min="13326" max="13326" width="10.44140625" style="5" customWidth="1"/>
    <col min="13327" max="13327" width="13.6640625" style="5" customWidth="1"/>
    <col min="13328" max="13328" width="9.109375" style="5"/>
    <col min="13329" max="13329" width="13.33203125" style="5" bestFit="1" customWidth="1"/>
    <col min="13330" max="13330" width="12.109375" style="5" customWidth="1"/>
    <col min="13331" max="13568" width="9.109375" style="5"/>
    <col min="13569" max="13569" width="30.5546875" style="5" customWidth="1"/>
    <col min="13570" max="13572" width="10.33203125" style="5" customWidth="1"/>
    <col min="13573" max="13573" width="11" style="5" customWidth="1"/>
    <col min="13574" max="13574" width="9.109375" style="5" customWidth="1"/>
    <col min="13575" max="13575" width="14" style="5" customWidth="1"/>
    <col min="13576" max="13576" width="8.109375" style="5" customWidth="1"/>
    <col min="13577" max="13577" width="10.88671875" style="5" customWidth="1"/>
    <col min="13578" max="13578" width="8.6640625" style="5" customWidth="1"/>
    <col min="13579" max="13580" width="9.33203125" style="5" customWidth="1"/>
    <col min="13581" max="13581" width="9.6640625" style="5" customWidth="1"/>
    <col min="13582" max="13582" width="10.44140625" style="5" customWidth="1"/>
    <col min="13583" max="13583" width="13.6640625" style="5" customWidth="1"/>
    <col min="13584" max="13584" width="9.109375" style="5"/>
    <col min="13585" max="13585" width="13.33203125" style="5" bestFit="1" customWidth="1"/>
    <col min="13586" max="13586" width="12.109375" style="5" customWidth="1"/>
    <col min="13587" max="13824" width="9.109375" style="5"/>
    <col min="13825" max="13825" width="30.5546875" style="5" customWidth="1"/>
    <col min="13826" max="13828" width="10.33203125" style="5" customWidth="1"/>
    <col min="13829" max="13829" width="11" style="5" customWidth="1"/>
    <col min="13830" max="13830" width="9.109375" style="5" customWidth="1"/>
    <col min="13831" max="13831" width="14" style="5" customWidth="1"/>
    <col min="13832" max="13832" width="8.109375" style="5" customWidth="1"/>
    <col min="13833" max="13833" width="10.88671875" style="5" customWidth="1"/>
    <col min="13834" max="13834" width="8.6640625" style="5" customWidth="1"/>
    <col min="13835" max="13836" width="9.33203125" style="5" customWidth="1"/>
    <col min="13837" max="13837" width="9.6640625" style="5" customWidth="1"/>
    <col min="13838" max="13838" width="10.44140625" style="5" customWidth="1"/>
    <col min="13839" max="13839" width="13.6640625" style="5" customWidth="1"/>
    <col min="13840" max="13840" width="9.109375" style="5"/>
    <col min="13841" max="13841" width="13.33203125" style="5" bestFit="1" customWidth="1"/>
    <col min="13842" max="13842" width="12.109375" style="5" customWidth="1"/>
    <col min="13843" max="14080" width="9.109375" style="5"/>
    <col min="14081" max="14081" width="30.5546875" style="5" customWidth="1"/>
    <col min="14082" max="14084" width="10.33203125" style="5" customWidth="1"/>
    <col min="14085" max="14085" width="11" style="5" customWidth="1"/>
    <col min="14086" max="14086" width="9.109375" style="5" customWidth="1"/>
    <col min="14087" max="14087" width="14" style="5" customWidth="1"/>
    <col min="14088" max="14088" width="8.109375" style="5" customWidth="1"/>
    <col min="14089" max="14089" width="10.88671875" style="5" customWidth="1"/>
    <col min="14090" max="14090" width="8.6640625" style="5" customWidth="1"/>
    <col min="14091" max="14092" width="9.33203125" style="5" customWidth="1"/>
    <col min="14093" max="14093" width="9.6640625" style="5" customWidth="1"/>
    <col min="14094" max="14094" width="10.44140625" style="5" customWidth="1"/>
    <col min="14095" max="14095" width="13.6640625" style="5" customWidth="1"/>
    <col min="14096" max="14096" width="9.109375" style="5"/>
    <col min="14097" max="14097" width="13.33203125" style="5" bestFit="1" customWidth="1"/>
    <col min="14098" max="14098" width="12.109375" style="5" customWidth="1"/>
    <col min="14099" max="14336" width="9.109375" style="5"/>
    <col min="14337" max="14337" width="30.5546875" style="5" customWidth="1"/>
    <col min="14338" max="14340" width="10.33203125" style="5" customWidth="1"/>
    <col min="14341" max="14341" width="11" style="5" customWidth="1"/>
    <col min="14342" max="14342" width="9.109375" style="5" customWidth="1"/>
    <col min="14343" max="14343" width="14" style="5" customWidth="1"/>
    <col min="14344" max="14344" width="8.109375" style="5" customWidth="1"/>
    <col min="14345" max="14345" width="10.88671875" style="5" customWidth="1"/>
    <col min="14346" max="14346" width="8.6640625" style="5" customWidth="1"/>
    <col min="14347" max="14348" width="9.33203125" style="5" customWidth="1"/>
    <col min="14349" max="14349" width="9.6640625" style="5" customWidth="1"/>
    <col min="14350" max="14350" width="10.44140625" style="5" customWidth="1"/>
    <col min="14351" max="14351" width="13.6640625" style="5" customWidth="1"/>
    <col min="14352" max="14352" width="9.109375" style="5"/>
    <col min="14353" max="14353" width="13.33203125" style="5" bestFit="1" customWidth="1"/>
    <col min="14354" max="14354" width="12.109375" style="5" customWidth="1"/>
    <col min="14355" max="14592" width="9.109375" style="5"/>
    <col min="14593" max="14593" width="30.5546875" style="5" customWidth="1"/>
    <col min="14594" max="14596" width="10.33203125" style="5" customWidth="1"/>
    <col min="14597" max="14597" width="11" style="5" customWidth="1"/>
    <col min="14598" max="14598" width="9.109375" style="5" customWidth="1"/>
    <col min="14599" max="14599" width="14" style="5" customWidth="1"/>
    <col min="14600" max="14600" width="8.109375" style="5" customWidth="1"/>
    <col min="14601" max="14601" width="10.88671875" style="5" customWidth="1"/>
    <col min="14602" max="14602" width="8.6640625" style="5" customWidth="1"/>
    <col min="14603" max="14604" width="9.33203125" style="5" customWidth="1"/>
    <col min="14605" max="14605" width="9.6640625" style="5" customWidth="1"/>
    <col min="14606" max="14606" width="10.44140625" style="5" customWidth="1"/>
    <col min="14607" max="14607" width="13.6640625" style="5" customWidth="1"/>
    <col min="14608" max="14608" width="9.109375" style="5"/>
    <col min="14609" max="14609" width="13.33203125" style="5" bestFit="1" customWidth="1"/>
    <col min="14610" max="14610" width="12.109375" style="5" customWidth="1"/>
    <col min="14611" max="14848" width="9.109375" style="5"/>
    <col min="14849" max="14849" width="30.5546875" style="5" customWidth="1"/>
    <col min="14850" max="14852" width="10.33203125" style="5" customWidth="1"/>
    <col min="14853" max="14853" width="11" style="5" customWidth="1"/>
    <col min="14854" max="14854" width="9.109375" style="5" customWidth="1"/>
    <col min="14855" max="14855" width="14" style="5" customWidth="1"/>
    <col min="14856" max="14856" width="8.109375" style="5" customWidth="1"/>
    <col min="14857" max="14857" width="10.88671875" style="5" customWidth="1"/>
    <col min="14858" max="14858" width="8.6640625" style="5" customWidth="1"/>
    <col min="14859" max="14860" width="9.33203125" style="5" customWidth="1"/>
    <col min="14861" max="14861" width="9.6640625" style="5" customWidth="1"/>
    <col min="14862" max="14862" width="10.44140625" style="5" customWidth="1"/>
    <col min="14863" max="14863" width="13.6640625" style="5" customWidth="1"/>
    <col min="14864" max="14864" width="9.109375" style="5"/>
    <col min="14865" max="14865" width="13.33203125" style="5" bestFit="1" customWidth="1"/>
    <col min="14866" max="14866" width="12.109375" style="5" customWidth="1"/>
    <col min="14867" max="15104" width="9.109375" style="5"/>
    <col min="15105" max="15105" width="30.5546875" style="5" customWidth="1"/>
    <col min="15106" max="15108" width="10.33203125" style="5" customWidth="1"/>
    <col min="15109" max="15109" width="11" style="5" customWidth="1"/>
    <col min="15110" max="15110" width="9.109375" style="5" customWidth="1"/>
    <col min="15111" max="15111" width="14" style="5" customWidth="1"/>
    <col min="15112" max="15112" width="8.109375" style="5" customWidth="1"/>
    <col min="15113" max="15113" width="10.88671875" style="5" customWidth="1"/>
    <col min="15114" max="15114" width="8.6640625" style="5" customWidth="1"/>
    <col min="15115" max="15116" width="9.33203125" style="5" customWidth="1"/>
    <col min="15117" max="15117" width="9.6640625" style="5" customWidth="1"/>
    <col min="15118" max="15118" width="10.44140625" style="5" customWidth="1"/>
    <col min="15119" max="15119" width="13.6640625" style="5" customWidth="1"/>
    <col min="15120" max="15120" width="9.109375" style="5"/>
    <col min="15121" max="15121" width="13.33203125" style="5" bestFit="1" customWidth="1"/>
    <col min="15122" max="15122" width="12.109375" style="5" customWidth="1"/>
    <col min="15123" max="15360" width="9.109375" style="5"/>
    <col min="15361" max="15361" width="30.5546875" style="5" customWidth="1"/>
    <col min="15362" max="15364" width="10.33203125" style="5" customWidth="1"/>
    <col min="15365" max="15365" width="11" style="5" customWidth="1"/>
    <col min="15366" max="15366" width="9.109375" style="5" customWidth="1"/>
    <col min="15367" max="15367" width="14" style="5" customWidth="1"/>
    <col min="15368" max="15368" width="8.109375" style="5" customWidth="1"/>
    <col min="15369" max="15369" width="10.88671875" style="5" customWidth="1"/>
    <col min="15370" max="15370" width="8.6640625" style="5" customWidth="1"/>
    <col min="15371" max="15372" width="9.33203125" style="5" customWidth="1"/>
    <col min="15373" max="15373" width="9.6640625" style="5" customWidth="1"/>
    <col min="15374" max="15374" width="10.44140625" style="5" customWidth="1"/>
    <col min="15375" max="15375" width="13.6640625" style="5" customWidth="1"/>
    <col min="15376" max="15376" width="9.109375" style="5"/>
    <col min="15377" max="15377" width="13.33203125" style="5" bestFit="1" customWidth="1"/>
    <col min="15378" max="15378" width="12.109375" style="5" customWidth="1"/>
    <col min="15379" max="15616" width="9.109375" style="5"/>
    <col min="15617" max="15617" width="30.5546875" style="5" customWidth="1"/>
    <col min="15618" max="15620" width="10.33203125" style="5" customWidth="1"/>
    <col min="15621" max="15621" width="11" style="5" customWidth="1"/>
    <col min="15622" max="15622" width="9.109375" style="5" customWidth="1"/>
    <col min="15623" max="15623" width="14" style="5" customWidth="1"/>
    <col min="15624" max="15624" width="8.109375" style="5" customWidth="1"/>
    <col min="15625" max="15625" width="10.88671875" style="5" customWidth="1"/>
    <col min="15626" max="15626" width="8.6640625" style="5" customWidth="1"/>
    <col min="15627" max="15628" width="9.33203125" style="5" customWidth="1"/>
    <col min="15629" max="15629" width="9.6640625" style="5" customWidth="1"/>
    <col min="15630" max="15630" width="10.44140625" style="5" customWidth="1"/>
    <col min="15631" max="15631" width="13.6640625" style="5" customWidth="1"/>
    <col min="15632" max="15632" width="9.109375" style="5"/>
    <col min="15633" max="15633" width="13.33203125" style="5" bestFit="1" customWidth="1"/>
    <col min="15634" max="15634" width="12.109375" style="5" customWidth="1"/>
    <col min="15635" max="15872" width="9.109375" style="5"/>
    <col min="15873" max="15873" width="30.5546875" style="5" customWidth="1"/>
    <col min="15874" max="15876" width="10.33203125" style="5" customWidth="1"/>
    <col min="15877" max="15877" width="11" style="5" customWidth="1"/>
    <col min="15878" max="15878" width="9.109375" style="5" customWidth="1"/>
    <col min="15879" max="15879" width="14" style="5" customWidth="1"/>
    <col min="15880" max="15880" width="8.109375" style="5" customWidth="1"/>
    <col min="15881" max="15881" width="10.88671875" style="5" customWidth="1"/>
    <col min="15882" max="15882" width="8.6640625" style="5" customWidth="1"/>
    <col min="15883" max="15884" width="9.33203125" style="5" customWidth="1"/>
    <col min="15885" max="15885" width="9.6640625" style="5" customWidth="1"/>
    <col min="15886" max="15886" width="10.44140625" style="5" customWidth="1"/>
    <col min="15887" max="15887" width="13.6640625" style="5" customWidth="1"/>
    <col min="15888" max="15888" width="9.109375" style="5"/>
    <col min="15889" max="15889" width="13.33203125" style="5" bestFit="1" customWidth="1"/>
    <col min="15890" max="15890" width="12.109375" style="5" customWidth="1"/>
    <col min="15891" max="16128" width="9.109375" style="5"/>
    <col min="16129" max="16129" width="30.5546875" style="5" customWidth="1"/>
    <col min="16130" max="16132" width="10.33203125" style="5" customWidth="1"/>
    <col min="16133" max="16133" width="11" style="5" customWidth="1"/>
    <col min="16134" max="16134" width="9.109375" style="5" customWidth="1"/>
    <col min="16135" max="16135" width="14" style="5" customWidth="1"/>
    <col min="16136" max="16136" width="8.109375" style="5" customWidth="1"/>
    <col min="16137" max="16137" width="10.88671875" style="5" customWidth="1"/>
    <col min="16138" max="16138" width="8.6640625" style="5" customWidth="1"/>
    <col min="16139" max="16140" width="9.33203125" style="5" customWidth="1"/>
    <col min="16141" max="16141" width="9.6640625" style="5" customWidth="1"/>
    <col min="16142" max="16142" width="10.44140625" style="5" customWidth="1"/>
    <col min="16143" max="16143" width="13.6640625" style="5" customWidth="1"/>
    <col min="16144" max="16144" width="9.109375" style="5"/>
    <col min="16145" max="16145" width="13.33203125" style="5" bestFit="1" customWidth="1"/>
    <col min="16146" max="16146" width="12.109375" style="5" customWidth="1"/>
    <col min="16147" max="16384" width="9.109375" style="5"/>
  </cols>
  <sheetData>
    <row r="1" spans="1:20" ht="30" customHeight="1">
      <c r="B1" s="7"/>
      <c r="C1" s="7"/>
      <c r="D1" s="7"/>
      <c r="E1" s="7"/>
      <c r="F1" s="7"/>
      <c r="G1" s="7"/>
      <c r="H1" s="8"/>
      <c r="I1" s="9"/>
      <c r="K1" s="179" t="s">
        <v>0</v>
      </c>
      <c r="L1" s="179"/>
      <c r="M1" s="179"/>
      <c r="N1" s="179"/>
      <c r="O1" s="179"/>
    </row>
    <row r="2" spans="1:20" ht="27.75" customHeight="1">
      <c r="B2" s="7"/>
      <c r="C2" s="7"/>
      <c r="D2" s="7"/>
      <c r="E2" s="7"/>
      <c r="F2" s="7"/>
      <c r="G2" s="7"/>
      <c r="H2" s="7"/>
      <c r="I2" s="9"/>
      <c r="K2" s="180" t="s">
        <v>1</v>
      </c>
      <c r="L2" s="180"/>
      <c r="M2" s="180"/>
      <c r="N2" s="180"/>
      <c r="O2" s="180"/>
    </row>
    <row r="3" spans="1:20" ht="16.5" customHeight="1">
      <c r="B3" s="10"/>
      <c r="C3" s="10"/>
      <c r="D3" s="181" t="s">
        <v>2</v>
      </c>
      <c r="E3" s="181"/>
      <c r="F3" s="181"/>
      <c r="G3" s="181"/>
      <c r="H3" s="181"/>
      <c r="I3" s="7"/>
      <c r="J3" s="7"/>
      <c r="K3" s="7"/>
      <c r="L3" s="7"/>
      <c r="M3" s="7"/>
      <c r="N3" s="7"/>
      <c r="O3" s="7"/>
      <c r="P3" s="1"/>
      <c r="Q3" s="1"/>
      <c r="R3" s="1"/>
      <c r="S3" s="1"/>
      <c r="T3" s="1"/>
    </row>
    <row r="4" spans="1:20">
      <c r="B4" s="11"/>
      <c r="C4" s="12"/>
      <c r="D4" s="182" t="s">
        <v>3</v>
      </c>
      <c r="E4" s="182"/>
      <c r="F4" s="182"/>
      <c r="G4" s="182"/>
      <c r="H4" s="182"/>
      <c r="I4" s="7"/>
      <c r="J4" s="7"/>
      <c r="K4" s="7"/>
      <c r="L4" s="7"/>
      <c r="M4" s="7"/>
      <c r="N4" s="7"/>
      <c r="O4" s="7"/>
    </row>
    <row r="5" spans="1:20">
      <c r="B5" s="7"/>
      <c r="C5" s="7"/>
      <c r="D5" s="7"/>
      <c r="E5" s="7"/>
      <c r="F5" s="7"/>
      <c r="G5" s="7"/>
      <c r="H5" s="7"/>
      <c r="I5" s="7"/>
      <c r="J5" s="7"/>
      <c r="K5" s="7"/>
      <c r="L5" s="7"/>
      <c r="M5" s="7"/>
      <c r="N5" s="7"/>
      <c r="O5" s="7"/>
    </row>
    <row r="6" spans="1:20" ht="29.25" customHeight="1">
      <c r="A6" s="183" t="s">
        <v>4</v>
      </c>
      <c r="B6" s="183"/>
      <c r="C6" s="183"/>
      <c r="D6" s="183"/>
      <c r="E6" s="183"/>
      <c r="F6" s="183"/>
      <c r="G6" s="183"/>
      <c r="H6" s="183"/>
      <c r="I6" s="183"/>
      <c r="J6" s="183"/>
      <c r="K6" s="183"/>
      <c r="L6" s="183"/>
      <c r="M6" s="183"/>
      <c r="N6" s="183"/>
      <c r="O6" s="183"/>
    </row>
    <row r="7" spans="1:20" s="13" customFormat="1">
      <c r="A7" s="178" t="s">
        <v>54</v>
      </c>
      <c r="B7" s="178"/>
      <c r="C7" s="178"/>
      <c r="D7" s="178"/>
      <c r="E7" s="178"/>
      <c r="F7" s="178"/>
      <c r="G7" s="178"/>
      <c r="H7" s="178"/>
      <c r="I7" s="178"/>
      <c r="J7" s="178"/>
      <c r="K7" s="178"/>
      <c r="L7" s="178"/>
      <c r="M7" s="178"/>
      <c r="N7" s="178"/>
      <c r="O7" s="178"/>
    </row>
    <row r="8" spans="1:20" ht="13.2" customHeight="1">
      <c r="A8" s="169" t="s">
        <v>5</v>
      </c>
      <c r="B8" s="169"/>
      <c r="C8" s="169"/>
      <c r="D8" s="169"/>
      <c r="E8" s="169"/>
      <c r="F8" s="169"/>
      <c r="G8" s="169"/>
      <c r="H8" s="169"/>
      <c r="I8" s="169"/>
      <c r="J8" s="169"/>
      <c r="K8" s="169"/>
      <c r="L8" s="169"/>
      <c r="M8" s="169"/>
      <c r="N8" s="169"/>
      <c r="O8" s="169"/>
    </row>
    <row r="9" spans="1:20" ht="9" customHeight="1">
      <c r="A9" s="170"/>
      <c r="B9" s="170"/>
      <c r="C9" s="170"/>
      <c r="D9" s="170"/>
      <c r="E9" s="170"/>
      <c r="F9" s="170"/>
      <c r="G9" s="170"/>
      <c r="H9" s="170"/>
      <c r="I9" s="170"/>
      <c r="J9" s="170"/>
      <c r="K9" s="170"/>
      <c r="L9" s="170"/>
      <c r="M9" s="170"/>
      <c r="N9" s="170"/>
      <c r="O9" s="170"/>
    </row>
    <row r="10" spans="1:20" ht="12" customHeight="1">
      <c r="A10" s="14"/>
      <c r="B10" s="15"/>
      <c r="C10" s="16"/>
      <c r="D10" s="16"/>
      <c r="E10" s="171" t="s">
        <v>55</v>
      </c>
      <c r="F10" s="171"/>
      <c r="G10" s="171"/>
      <c r="H10" s="15"/>
      <c r="I10" s="14"/>
      <c r="J10" s="14"/>
      <c r="K10" s="14"/>
      <c r="L10" s="14"/>
      <c r="M10" s="14"/>
      <c r="N10" s="14"/>
      <c r="O10" s="14"/>
    </row>
    <row r="11" spans="1:20" ht="14.25" customHeight="1">
      <c r="A11" s="14"/>
      <c r="B11" s="15"/>
      <c r="C11" s="12"/>
      <c r="D11" s="16"/>
      <c r="E11" s="172" t="s">
        <v>6</v>
      </c>
      <c r="F11" s="172"/>
      <c r="G11" s="172"/>
      <c r="H11" s="15"/>
      <c r="I11" s="14"/>
      <c r="J11" s="14"/>
      <c r="K11" s="14"/>
      <c r="L11" s="14"/>
      <c r="M11" s="14"/>
      <c r="N11" s="14"/>
      <c r="O11" s="14"/>
    </row>
    <row r="12" spans="1:20" ht="13.5" customHeight="1">
      <c r="A12" s="14"/>
      <c r="B12" s="15"/>
      <c r="C12" s="16"/>
      <c r="D12" s="16"/>
      <c r="E12" s="171" t="s">
        <v>7</v>
      </c>
      <c r="F12" s="171"/>
      <c r="G12" s="171"/>
      <c r="H12" s="15"/>
      <c r="I12" s="14"/>
      <c r="J12" s="14"/>
      <c r="K12" s="14"/>
      <c r="L12" s="14"/>
      <c r="M12" s="14"/>
      <c r="N12" s="14"/>
      <c r="O12" s="14"/>
    </row>
    <row r="13" spans="1:20" ht="12" customHeight="1">
      <c r="A13" s="14"/>
      <c r="B13" s="15"/>
      <c r="C13" s="12"/>
      <c r="D13" s="16"/>
      <c r="E13" s="172" t="s">
        <v>8</v>
      </c>
      <c r="F13" s="172"/>
      <c r="G13" s="172"/>
      <c r="H13" s="15"/>
      <c r="I13" s="14"/>
      <c r="J13" s="14"/>
      <c r="K13" s="14"/>
      <c r="L13" s="14"/>
      <c r="M13" s="14"/>
      <c r="N13" s="14"/>
      <c r="O13" s="14"/>
    </row>
    <row r="14" spans="1:20" ht="7.5" customHeight="1">
      <c r="A14" s="14"/>
      <c r="G14" s="17"/>
      <c r="H14" s="18"/>
      <c r="I14" s="12"/>
    </row>
    <row r="15" spans="1:20">
      <c r="A15" s="19" t="s">
        <v>9</v>
      </c>
      <c r="B15" s="20"/>
      <c r="C15" s="17"/>
      <c r="D15" s="17"/>
      <c r="E15" s="17"/>
      <c r="F15" s="17"/>
      <c r="G15" s="21"/>
      <c r="H15" s="21"/>
      <c r="I15" s="22"/>
      <c r="J15" s="22"/>
      <c r="K15" s="23"/>
      <c r="L15" s="23"/>
      <c r="M15" s="24"/>
      <c r="N15" s="25">
        <v>188712831</v>
      </c>
      <c r="O15" s="25">
        <v>190997565</v>
      </c>
    </row>
    <row r="16" spans="1:20" ht="13.8">
      <c r="A16" s="173" t="s">
        <v>10</v>
      </c>
      <c r="B16" s="173"/>
      <c r="C16" s="173"/>
      <c r="D16" s="173"/>
      <c r="E16" s="173"/>
      <c r="F16" s="173"/>
      <c r="G16" s="173"/>
      <c r="M16" s="26" t="s">
        <v>11</v>
      </c>
      <c r="N16" s="26" t="s">
        <v>12</v>
      </c>
      <c r="O16" s="27" t="s">
        <v>13</v>
      </c>
    </row>
    <row r="17" spans="1:18" ht="13.8">
      <c r="A17" s="174" t="s">
        <v>2</v>
      </c>
      <c r="B17" s="174"/>
      <c r="C17" s="174"/>
      <c r="D17" s="174"/>
      <c r="E17" s="174"/>
      <c r="F17" s="174"/>
      <c r="G17" s="174"/>
      <c r="N17" s="26" t="s">
        <v>14</v>
      </c>
      <c r="O17" s="28" t="s">
        <v>15</v>
      </c>
    </row>
    <row r="18" spans="1:18" ht="9.75" customHeight="1">
      <c r="A18" s="29"/>
      <c r="B18" s="29"/>
      <c r="C18" s="29"/>
      <c r="D18" s="29"/>
      <c r="E18" s="29"/>
      <c r="F18" s="29"/>
      <c r="G18" s="29"/>
      <c r="H18" s="18"/>
      <c r="I18" s="12"/>
      <c r="J18" s="12"/>
      <c r="K18" s="30"/>
      <c r="L18" s="30"/>
      <c r="M18" s="30"/>
      <c r="N18" s="30"/>
      <c r="O18" s="31"/>
    </row>
    <row r="19" spans="1:18" ht="12" customHeight="1" thickBot="1">
      <c r="A19" s="175"/>
      <c r="B19" s="175"/>
      <c r="C19" s="175"/>
      <c r="D19" s="175"/>
      <c r="E19" s="175"/>
      <c r="F19" s="175"/>
      <c r="G19" s="175"/>
      <c r="H19" s="32"/>
      <c r="I19" s="32"/>
      <c r="J19" s="32"/>
      <c r="K19" s="32"/>
      <c r="L19" s="32"/>
      <c r="M19" s="32"/>
      <c r="N19" s="32"/>
      <c r="O19" s="32"/>
    </row>
    <row r="20" spans="1:18" s="28" customFormat="1" ht="11.25" customHeight="1">
      <c r="A20" s="176" t="s">
        <v>16</v>
      </c>
      <c r="B20" s="166" t="s">
        <v>17</v>
      </c>
      <c r="C20" s="167"/>
      <c r="D20" s="167"/>
      <c r="E20" s="167"/>
      <c r="F20" s="167"/>
      <c r="G20" s="168"/>
      <c r="H20" s="166" t="s">
        <v>18</v>
      </c>
      <c r="I20" s="167"/>
      <c r="J20" s="167"/>
      <c r="K20" s="167"/>
      <c r="L20" s="167"/>
      <c r="M20" s="167"/>
      <c r="N20" s="167"/>
      <c r="O20" s="168"/>
    </row>
    <row r="21" spans="1:18" s="28" customFormat="1" ht="92.25" customHeight="1" thickBot="1">
      <c r="A21" s="177"/>
      <c r="B21" s="33" t="s">
        <v>19</v>
      </c>
      <c r="C21" s="34" t="s">
        <v>20</v>
      </c>
      <c r="D21" s="34" t="s">
        <v>21</v>
      </c>
      <c r="E21" s="34" t="s">
        <v>22</v>
      </c>
      <c r="F21" s="35" t="s">
        <v>23</v>
      </c>
      <c r="G21" s="36" t="s">
        <v>24</v>
      </c>
      <c r="H21" s="33" t="s">
        <v>19</v>
      </c>
      <c r="I21" s="34" t="s">
        <v>20</v>
      </c>
      <c r="J21" s="34" t="s">
        <v>21</v>
      </c>
      <c r="K21" s="34" t="s">
        <v>22</v>
      </c>
      <c r="L21" s="35" t="s">
        <v>23</v>
      </c>
      <c r="M21" s="35" t="s">
        <v>25</v>
      </c>
      <c r="N21" s="35" t="s">
        <v>26</v>
      </c>
      <c r="O21" s="36" t="s">
        <v>24</v>
      </c>
    </row>
    <row r="22" spans="1:18" s="28" customFormat="1">
      <c r="A22" s="37">
        <v>1</v>
      </c>
      <c r="B22" s="38">
        <v>2</v>
      </c>
      <c r="C22" s="39">
        <v>3</v>
      </c>
      <c r="D22" s="39">
        <v>4</v>
      </c>
      <c r="E22" s="39">
        <v>5</v>
      </c>
      <c r="F22" s="40">
        <v>6</v>
      </c>
      <c r="G22" s="41">
        <v>7</v>
      </c>
      <c r="H22" s="38">
        <v>8</v>
      </c>
      <c r="I22" s="39">
        <v>9</v>
      </c>
      <c r="J22" s="39">
        <v>10</v>
      </c>
      <c r="K22" s="39">
        <v>11</v>
      </c>
      <c r="L22" s="40">
        <v>12</v>
      </c>
      <c r="M22" s="40">
        <v>13</v>
      </c>
      <c r="N22" s="40">
        <v>14</v>
      </c>
      <c r="O22" s="41">
        <v>15</v>
      </c>
    </row>
    <row r="23" spans="1:18" s="28" customFormat="1" ht="18.600000000000001" customHeight="1">
      <c r="A23" s="159" t="s">
        <v>27</v>
      </c>
      <c r="B23" s="160"/>
      <c r="C23" s="160"/>
      <c r="D23" s="160"/>
      <c r="E23" s="160"/>
      <c r="F23" s="160"/>
      <c r="G23" s="160"/>
      <c r="H23" s="160"/>
      <c r="I23" s="160"/>
      <c r="J23" s="160"/>
      <c r="K23" s="160"/>
      <c r="L23" s="160"/>
      <c r="M23" s="160"/>
      <c r="N23" s="160"/>
      <c r="O23" s="161"/>
    </row>
    <row r="24" spans="1:18" ht="24.75" customHeight="1">
      <c r="A24" s="42" t="s">
        <v>28</v>
      </c>
      <c r="B24" s="43">
        <f>SUM('[1]6000470'!B24)</f>
        <v>1</v>
      </c>
      <c r="C24" s="44">
        <f>SUM('[1]6000470'!C24)</f>
        <v>13165.2</v>
      </c>
      <c r="D24" s="44">
        <f>SUM('[1]6000470'!D24)</f>
        <v>3949.56</v>
      </c>
      <c r="E24" s="44">
        <f>SUM('[1]6000470'!E24)</f>
        <v>1820.76</v>
      </c>
      <c r="F24" s="45"/>
      <c r="G24" s="46">
        <f>SUM(C24:F24)</f>
        <v>18935.52</v>
      </c>
      <c r="H24" s="43">
        <f>SUM('[1]6000470'!H24)</f>
        <v>1</v>
      </c>
      <c r="I24" s="47">
        <f>SUM('[1]6000470'!I24)</f>
        <v>14628.13</v>
      </c>
      <c r="J24" s="47">
        <f>SUM('[1]6000470'!J24)</f>
        <v>3793.09</v>
      </c>
      <c r="K24" s="47">
        <f>SUM('[1]6000470'!K24)</f>
        <v>2928.51</v>
      </c>
      <c r="L24" s="47">
        <f>SUM('[1]6000470'!L24)</f>
        <v>0</v>
      </c>
      <c r="M24" s="47">
        <f>SUM('[1]6000470'!M24)</f>
        <v>2724.1</v>
      </c>
      <c r="N24" s="47">
        <f>SUM('[1]6000470'!N24)</f>
        <v>1989.2</v>
      </c>
      <c r="O24" s="48">
        <f>SUM(I24:N24)</f>
        <v>26063.030000000002</v>
      </c>
    </row>
    <row r="25" spans="1:18" ht="30" customHeight="1">
      <c r="A25" s="42" t="s">
        <v>29</v>
      </c>
      <c r="B25" s="43">
        <f>SUM('[1]6000470'!B25)</f>
        <v>1</v>
      </c>
      <c r="C25" s="44">
        <f>SUM('[1]6000470'!C25)</f>
        <v>11333.52</v>
      </c>
      <c r="D25" s="44">
        <f>SUM('[1]6000470'!D25)</f>
        <v>3400.05</v>
      </c>
      <c r="E25" s="44">
        <f>SUM('[1]6000470'!E25)</f>
        <v>1567.44</v>
      </c>
      <c r="F25" s="45"/>
      <c r="G25" s="46">
        <f>SUM(C25:F25)</f>
        <v>16301.01</v>
      </c>
      <c r="H25" s="49">
        <f>SUM('[1]6000470'!H25)</f>
        <v>1</v>
      </c>
      <c r="I25" s="47">
        <f>SUM('[1]6000470'!I25)</f>
        <v>11421.19</v>
      </c>
      <c r="J25" s="47">
        <f>SUM('[1]6000470'!J25)</f>
        <v>3624.31</v>
      </c>
      <c r="K25" s="47">
        <f>SUM('[1]6000470'!K25)</f>
        <v>2953.82</v>
      </c>
      <c r="L25" s="47">
        <f>SUM('[1]6000470'!L25)</f>
        <v>0</v>
      </c>
      <c r="M25" s="47">
        <f>SUM('[1]6000470'!M25)</f>
        <v>1179</v>
      </c>
      <c r="N25" s="47">
        <f>SUM('[1]6000470'!N25)</f>
        <v>1321.68</v>
      </c>
      <c r="O25" s="48">
        <f>SUM(I25:N25)</f>
        <v>20500</v>
      </c>
    </row>
    <row r="26" spans="1:18" ht="31.5" customHeight="1">
      <c r="A26" s="50" t="s">
        <v>30</v>
      </c>
      <c r="B26" s="51">
        <f>SUM('[1]6000470'!B26)</f>
        <v>4</v>
      </c>
      <c r="C26" s="44">
        <f>SUM('[1]6000470'!C26)</f>
        <v>39280.949999999997</v>
      </c>
      <c r="D26" s="44">
        <f>SUM('[1]6000470'!D26)</f>
        <v>11784.28</v>
      </c>
      <c r="E26" s="44">
        <f>SUM('[1]6000470'!E26)</f>
        <v>5432.52</v>
      </c>
      <c r="F26" s="45"/>
      <c r="G26" s="46">
        <f>SUM(C26:F26)</f>
        <v>56497.75</v>
      </c>
      <c r="H26" s="43">
        <f>SUM('[1]6000470'!H26)</f>
        <v>4</v>
      </c>
      <c r="I26" s="52">
        <f>SUM('[1]6000470'!I26)</f>
        <v>45571.58</v>
      </c>
      <c r="J26" s="52">
        <f>SUM('[1]6000470'!J26)</f>
        <v>12359.23</v>
      </c>
      <c r="K26" s="52">
        <f>SUM('[1]6000470'!K26)</f>
        <v>11058.48</v>
      </c>
      <c r="L26" s="52">
        <f>SUM('[1]6000470'!L26)</f>
        <v>0</v>
      </c>
      <c r="M26" s="52">
        <f>SUM('[1]6000470'!M26)</f>
        <v>4484</v>
      </c>
      <c r="N26" s="52">
        <f>SUM('[1]6000470'!N26)</f>
        <v>7543.84</v>
      </c>
      <c r="O26" s="48">
        <f>SUM(I26:N26)</f>
        <v>81017.12999999999</v>
      </c>
    </row>
    <row r="27" spans="1:18" ht="26.4">
      <c r="A27" s="53" t="s">
        <v>31</v>
      </c>
      <c r="B27" s="51">
        <f>SUM('[1]6000470'!B27)</f>
        <v>3</v>
      </c>
      <c r="C27" s="44">
        <f>SUM('[1]6000470'!C27)</f>
        <v>30694.92</v>
      </c>
      <c r="D27" s="44">
        <f>SUM('[1]6000470'!D27)</f>
        <v>9208.4699999999993</v>
      </c>
      <c r="E27" s="44">
        <f>SUM('[1]6000470'!E27)</f>
        <v>4245.12</v>
      </c>
      <c r="F27" s="45"/>
      <c r="G27" s="46">
        <f>SUM(C27:F27)</f>
        <v>44148.51</v>
      </c>
      <c r="H27" s="43">
        <f>SUM('[1]6000470'!H27)</f>
        <v>3</v>
      </c>
      <c r="I27" s="52">
        <f>SUM('[1]6000470'!I27)</f>
        <v>28701.13</v>
      </c>
      <c r="J27" s="52">
        <f>SUM('[1]6000470'!J27)</f>
        <v>7897.12</v>
      </c>
      <c r="K27" s="52">
        <f>SUM('[1]6000470'!K27)</f>
        <v>6942.48</v>
      </c>
      <c r="L27" s="52">
        <f>SUM('[1]6000470'!L27)</f>
        <v>0</v>
      </c>
      <c r="M27" s="52">
        <f>SUM('[1]6000470'!M27)</f>
        <v>3164</v>
      </c>
      <c r="N27" s="52">
        <f>SUM('[1]6000470'!N27)</f>
        <v>4375.83</v>
      </c>
      <c r="O27" s="48">
        <f>SUM(I27:N27)</f>
        <v>51080.56</v>
      </c>
    </row>
    <row r="28" spans="1:18" ht="24" customHeight="1">
      <c r="A28" s="54" t="s">
        <v>32</v>
      </c>
      <c r="B28" s="55">
        <f>SUM('[1]6000470'!B28+'[1]6000460'!B28+'[1]6000110'!B27+'[1]6000110'!B28+'[1]6000092'!B28)</f>
        <v>159</v>
      </c>
      <c r="C28" s="56">
        <f>SUM('[1]6000470'!C28+'[1]6000460'!C28+'[1]6000110'!C27+'[1]6000110'!C28+'[1]6000092'!C28)</f>
        <v>1347392.8699999999</v>
      </c>
      <c r="D28" s="56">
        <f>SUM('[1]6000470'!D28+'[1]6000460'!D28+'[1]6000110'!D27+'[1]6000110'!D28+'[1]6000092'!D28)</f>
        <v>334754.38</v>
      </c>
      <c r="E28" s="56">
        <f>SUM('[1]6000470'!E28+'[1]6000460'!E28+'[1]6000110'!E27+'[1]6000110'!E28+'[1]6000092'!E28)</f>
        <v>228705.69999999998</v>
      </c>
      <c r="F28" s="56">
        <v>0</v>
      </c>
      <c r="G28" s="46">
        <f>SUM(C28:F28)</f>
        <v>1910852.95</v>
      </c>
      <c r="H28" s="43">
        <f>SUM('[1]6000470'!H28+'[1]6000460'!H28+'[1]6000110'!H28+'[1]6000092'!H28)</f>
        <v>153.5</v>
      </c>
      <c r="I28" s="52">
        <f>SUM('[1]6000470'!I28+'[1]6000460'!I28+'[1]6000110'!I28+'[1]6000092'!I28)</f>
        <v>1325622.68</v>
      </c>
      <c r="J28" s="52">
        <f>SUM('[1]6000470'!J28+'[1]6000460'!J28+'[1]6000110'!J28+'[1]6000092'!J28)</f>
        <v>254036.38</v>
      </c>
      <c r="K28" s="52">
        <f>SUM('[1]6000470'!K28+'[1]6000460'!K28+'[1]6000110'!K28+'[1]6000092'!K28)</f>
        <v>239339.45999999996</v>
      </c>
      <c r="L28" s="52">
        <f>SUM('[1]6000470'!L28+'[1]6000460'!L28+'[1]6000110'!L28+'[1]6000092'!L28)</f>
        <v>0</v>
      </c>
      <c r="M28" s="52">
        <f>SUM('[1]6000470'!M28+'[1]6000460'!M28+'[1]6000110'!M28+'[1]6000092'!M28)</f>
        <v>99220</v>
      </c>
      <c r="N28" s="52">
        <f>SUM('[1]6000470'!N28+'[1]6000460'!N28+'[1]6000110'!N28+'[1]6000092'!N28)</f>
        <v>156003.31</v>
      </c>
      <c r="O28" s="57">
        <f>SUM(I28:N28)</f>
        <v>2074221.83</v>
      </c>
      <c r="R28" s="58"/>
    </row>
    <row r="29" spans="1:18">
      <c r="A29" s="54"/>
      <c r="B29" s="59" t="s">
        <v>33</v>
      </c>
      <c r="C29" s="52" t="s">
        <v>33</v>
      </c>
      <c r="D29" s="52" t="s">
        <v>33</v>
      </c>
      <c r="E29" s="52" t="s">
        <v>33</v>
      </c>
      <c r="F29" s="52" t="s">
        <v>33</v>
      </c>
      <c r="G29" s="60" t="s">
        <v>33</v>
      </c>
      <c r="H29" s="59" t="s">
        <v>33</v>
      </c>
      <c r="I29" s="52" t="s">
        <v>33</v>
      </c>
      <c r="J29" s="52" t="s">
        <v>33</v>
      </c>
      <c r="K29" s="52" t="s">
        <v>33</v>
      </c>
      <c r="L29" s="52" t="s">
        <v>33</v>
      </c>
      <c r="M29" s="52" t="s">
        <v>33</v>
      </c>
      <c r="N29" s="52" t="s">
        <v>33</v>
      </c>
      <c r="O29" s="60" t="s">
        <v>33</v>
      </c>
    </row>
    <row r="30" spans="1:18" ht="27" customHeight="1">
      <c r="A30" s="50" t="s">
        <v>34</v>
      </c>
      <c r="B30" s="61"/>
      <c r="C30" s="62"/>
      <c r="D30" s="62"/>
      <c r="E30" s="45"/>
      <c r="F30" s="45"/>
      <c r="G30" s="63"/>
      <c r="H30" s="64"/>
      <c r="I30" s="47"/>
      <c r="J30" s="47"/>
      <c r="K30" s="47"/>
      <c r="L30" s="47"/>
      <c r="M30" s="47"/>
      <c r="N30" s="47"/>
      <c r="O30" s="48"/>
    </row>
    <row r="31" spans="1:18" ht="27" customHeight="1">
      <c r="A31" s="54" t="s">
        <v>35</v>
      </c>
      <c r="B31" s="65">
        <f>SUM('[1]6000470'!B31+'[1]6000460'!B31+'[1]6000110'!B31+'[1]6000092'!B31+'[1]6000092'!B32)</f>
        <v>178</v>
      </c>
      <c r="C31" s="56">
        <f>SUM('[1]6000470'!C31+'[1]6000460'!C31+'[1]6000110'!C31+'[1]6000092'!C31+'[1]6000092'!C32)</f>
        <v>1122982.78</v>
      </c>
      <c r="D31" s="56">
        <f>SUM('[1]6000470'!D31+'[1]6000460'!D31+'[1]6000110'!D31+'[1]6000092'!D31+'[1]6000092'!D32)</f>
        <v>230690.64</v>
      </c>
      <c r="E31" s="56">
        <f>SUM('[1]6000470'!E31+'[1]6000460'!E31+'[1]6000110'!E31+'[1]6000092'!E31+'[1]6000092'!E32)</f>
        <v>197055.83</v>
      </c>
      <c r="F31" s="56">
        <f>SUM('[1]6000470'!F31+'[1]6000460'!F31+'[1]6000110'!F31+'[1]6000092'!F31+'[1]6000092'!F32)</f>
        <v>34803.64</v>
      </c>
      <c r="G31" s="46">
        <f>SUM(C31:F31)</f>
        <v>1585532.89</v>
      </c>
      <c r="H31" s="49">
        <f>SUM('[1]6000470'!H31+'[1]6000460'!H31+'[1]6000110'!H31+'[1]6000092'!H31)</f>
        <v>164</v>
      </c>
      <c r="I31" s="47">
        <f>SUM('[1]6000470'!I31+'[1]6000460'!I31+'[1]6000110'!I31+'[1]6000092'!I31)</f>
        <v>982414.72</v>
      </c>
      <c r="J31" s="47">
        <f>SUM('[1]6000470'!J31+'[1]6000460'!J31+'[1]6000110'!J31+'[1]6000092'!J31)</f>
        <v>153969.37</v>
      </c>
      <c r="K31" s="47">
        <f>SUM('[1]6000470'!K31+'[1]6000460'!K31+'[1]6000110'!K31+'[1]6000092'!K31)</f>
        <v>214023.97</v>
      </c>
      <c r="L31" s="47">
        <f>SUM('[1]6000470'!L31+'[1]6000460'!L31+'[1]6000110'!L31+'[1]6000092'!L31)</f>
        <v>19527.77</v>
      </c>
      <c r="M31" s="47">
        <f>SUM('[1]6000470'!M31+'[1]6000460'!M31+'[1]6000110'!M31+'[1]6000092'!M31)</f>
        <v>34125</v>
      </c>
      <c r="N31" s="47">
        <f>SUM('[1]6000470'!N31+'[1]6000460'!N31+'[1]6000110'!N31+'[1]6000092'!N31)</f>
        <v>161663.89000000001</v>
      </c>
      <c r="O31" s="48">
        <f>SUM(I31:N31)</f>
        <v>1565724.7199999997</v>
      </c>
      <c r="P31" s="58"/>
    </row>
    <row r="32" spans="1:18" ht="12.75" customHeight="1">
      <c r="A32" s="42" t="s">
        <v>36</v>
      </c>
      <c r="B32" s="66"/>
      <c r="C32" s="56"/>
      <c r="D32" s="56"/>
      <c r="E32" s="56"/>
      <c r="F32" s="56"/>
      <c r="G32" s="63"/>
      <c r="H32" s="67"/>
      <c r="I32" s="47"/>
      <c r="J32" s="47"/>
      <c r="K32" s="47"/>
      <c r="L32" s="47"/>
      <c r="M32" s="68"/>
      <c r="N32" s="68"/>
      <c r="O32" s="48"/>
    </row>
    <row r="33" spans="1:18" ht="27.75" customHeight="1">
      <c r="A33" s="42" t="s">
        <v>37</v>
      </c>
      <c r="B33" s="67" t="s">
        <v>33</v>
      </c>
      <c r="C33" s="44" t="s">
        <v>33</v>
      </c>
      <c r="D33" s="44" t="s">
        <v>33</v>
      </c>
      <c r="E33" s="44" t="s">
        <v>33</v>
      </c>
      <c r="F33" s="44" t="s">
        <v>33</v>
      </c>
      <c r="G33" s="46"/>
      <c r="H33" s="67" t="s">
        <v>33</v>
      </c>
      <c r="I33" s="44" t="s">
        <v>33</v>
      </c>
      <c r="J33" s="44" t="s">
        <v>33</v>
      </c>
      <c r="K33" s="44" t="s">
        <v>33</v>
      </c>
      <c r="L33" s="44" t="s">
        <v>33</v>
      </c>
      <c r="M33" s="69"/>
      <c r="N33" s="69"/>
      <c r="O33" s="57"/>
    </row>
    <row r="34" spans="1:18" ht="27.75" customHeight="1">
      <c r="A34" s="42" t="s">
        <v>38</v>
      </c>
      <c r="B34" s="67" t="s">
        <v>33</v>
      </c>
      <c r="C34" s="44" t="s">
        <v>33</v>
      </c>
      <c r="D34" s="44" t="s">
        <v>33</v>
      </c>
      <c r="E34" s="44" t="s">
        <v>33</v>
      </c>
      <c r="F34" s="44" t="s">
        <v>33</v>
      </c>
      <c r="G34" s="63"/>
      <c r="H34" s="67" t="s">
        <v>33</v>
      </c>
      <c r="I34" s="44" t="s">
        <v>33</v>
      </c>
      <c r="J34" s="44" t="s">
        <v>33</v>
      </c>
      <c r="K34" s="44" t="s">
        <v>33</v>
      </c>
      <c r="L34" s="44" t="s">
        <v>33</v>
      </c>
      <c r="M34" s="69"/>
      <c r="N34" s="69"/>
      <c r="O34" s="57"/>
    </row>
    <row r="35" spans="1:18" ht="39.75" customHeight="1">
      <c r="A35" s="70" t="s">
        <v>39</v>
      </c>
      <c r="B35" s="67" t="s">
        <v>33</v>
      </c>
      <c r="C35" s="45">
        <f>SUM(C24+C25+C26+C27+C28+C30+C31+C32)</f>
        <v>2564850.2400000002</v>
      </c>
      <c r="D35" s="45">
        <f>SUM(D24+D25+D26+D27+D28+D30+D31+D32)</f>
        <v>593787.38</v>
      </c>
      <c r="E35" s="45">
        <f>SUM(E24+E25+E26+E27+E28+E30+E31+E32)</f>
        <v>438827.37</v>
      </c>
      <c r="F35" s="45">
        <f>SUM(F24+F25+F26+F27+F28+F30+F31+F32)</f>
        <v>34803.64</v>
      </c>
      <c r="G35" s="45">
        <f>SUM(G24+G25+G26+G27+G28+G30+G31+G32)</f>
        <v>3632268.63</v>
      </c>
      <c r="H35" s="67" t="s">
        <v>33</v>
      </c>
      <c r="I35" s="44">
        <f t="shared" ref="I35:N35" si="0">SUM(I24+I25+I26+I27+I28+I30+I31+I32)</f>
        <v>2408359.4299999997</v>
      </c>
      <c r="J35" s="44">
        <f t="shared" si="0"/>
        <v>435679.5</v>
      </c>
      <c r="K35" s="44">
        <f t="shared" si="0"/>
        <v>477246.71999999997</v>
      </c>
      <c r="L35" s="44">
        <f t="shared" si="0"/>
        <v>19527.77</v>
      </c>
      <c r="M35" s="44">
        <f t="shared" si="0"/>
        <v>144896.1</v>
      </c>
      <c r="N35" s="44">
        <f t="shared" si="0"/>
        <v>332897.75</v>
      </c>
      <c r="O35" s="57">
        <f>SUM(O24+O25+O26+O27+O28+O30+O31+O32)</f>
        <v>3818607.2699999996</v>
      </c>
    </row>
    <row r="36" spans="1:18" ht="15" customHeight="1">
      <c r="A36" s="70" t="s">
        <v>40</v>
      </c>
      <c r="B36" s="71" t="s">
        <v>33</v>
      </c>
      <c r="C36" s="44" t="s">
        <v>33</v>
      </c>
      <c r="D36" s="44" t="s">
        <v>33</v>
      </c>
      <c r="E36" s="44" t="s">
        <v>33</v>
      </c>
      <c r="F36" s="44" t="s">
        <v>33</v>
      </c>
      <c r="G36" s="63"/>
      <c r="H36" s="71" t="s">
        <v>33</v>
      </c>
      <c r="I36" s="72" t="s">
        <v>33</v>
      </c>
      <c r="J36" s="72" t="s">
        <v>33</v>
      </c>
      <c r="K36" s="72" t="s">
        <v>33</v>
      </c>
      <c r="L36" s="72" t="s">
        <v>33</v>
      </c>
      <c r="M36" s="73"/>
      <c r="N36" s="73"/>
      <c r="O36" s="74"/>
    </row>
    <row r="37" spans="1:18" ht="12.75" customHeight="1">
      <c r="A37" s="42" t="s">
        <v>41</v>
      </c>
      <c r="B37" s="75">
        <f>SUM(B24+B25+B26+B28+B31+B27)</f>
        <v>346</v>
      </c>
      <c r="C37" s="75">
        <f t="shared" ref="C37:N37" si="1">SUM(C24+C25+C26+C28+C31+C27)</f>
        <v>2564850.2399999998</v>
      </c>
      <c r="D37" s="75">
        <f>SUM(D24+D25+D26+D28+D31+D27)</f>
        <v>593787.38</v>
      </c>
      <c r="E37" s="75">
        <f t="shared" si="1"/>
        <v>438827.37</v>
      </c>
      <c r="F37" s="75">
        <f t="shared" si="1"/>
        <v>34803.64</v>
      </c>
      <c r="G37" s="75">
        <f t="shared" si="1"/>
        <v>3632268.63</v>
      </c>
      <c r="H37" s="75">
        <f>SUM(H24+H25+H26+H28+H31+H27)</f>
        <v>326.5</v>
      </c>
      <c r="I37" s="75">
        <f t="shared" si="1"/>
        <v>2408359.4299999997</v>
      </c>
      <c r="J37" s="75">
        <f t="shared" si="1"/>
        <v>435679.5</v>
      </c>
      <c r="K37" s="75">
        <f t="shared" si="1"/>
        <v>477246.71999999997</v>
      </c>
      <c r="L37" s="75">
        <f t="shared" si="1"/>
        <v>19527.77</v>
      </c>
      <c r="M37" s="75">
        <f t="shared" si="1"/>
        <v>144896.1</v>
      </c>
      <c r="N37" s="75">
        <f t="shared" si="1"/>
        <v>332897.75000000006</v>
      </c>
      <c r="O37" s="75">
        <f>SUM(O24+O25+O26+O28+O31+O27)</f>
        <v>3818607.27</v>
      </c>
    </row>
    <row r="38" spans="1:18" ht="18.600000000000001" customHeight="1">
      <c r="A38" s="159" t="s">
        <v>42</v>
      </c>
      <c r="B38" s="160"/>
      <c r="C38" s="160"/>
      <c r="D38" s="160"/>
      <c r="E38" s="160"/>
      <c r="F38" s="160"/>
      <c r="G38" s="160"/>
      <c r="H38" s="160"/>
      <c r="I38" s="160"/>
      <c r="J38" s="160"/>
      <c r="K38" s="160"/>
      <c r="L38" s="160"/>
      <c r="M38" s="160"/>
      <c r="N38" s="160"/>
      <c r="O38" s="161"/>
    </row>
    <row r="39" spans="1:18">
      <c r="A39" s="42" t="s">
        <v>28</v>
      </c>
      <c r="B39" s="43"/>
      <c r="C39" s="76"/>
      <c r="D39" s="76"/>
      <c r="E39" s="76"/>
      <c r="F39" s="76"/>
      <c r="G39" s="77"/>
      <c r="H39" s="78"/>
      <c r="I39" s="79"/>
      <c r="J39" s="79"/>
      <c r="K39" s="79"/>
      <c r="L39" s="79"/>
      <c r="M39" s="79"/>
      <c r="N39" s="79"/>
      <c r="O39" s="80"/>
    </row>
    <row r="40" spans="1:18">
      <c r="A40" s="42" t="s">
        <v>29</v>
      </c>
      <c r="B40" s="43"/>
      <c r="C40" s="81"/>
      <c r="D40" s="76"/>
      <c r="E40" s="76"/>
      <c r="F40" s="76"/>
      <c r="G40" s="77"/>
      <c r="H40" s="82"/>
      <c r="I40" s="83"/>
      <c r="J40" s="83"/>
      <c r="K40" s="83"/>
      <c r="L40" s="83"/>
      <c r="M40" s="84"/>
      <c r="N40" s="84"/>
      <c r="O40" s="85"/>
    </row>
    <row r="41" spans="1:18" ht="16.5" customHeight="1">
      <c r="A41" s="50" t="s">
        <v>30</v>
      </c>
      <c r="B41" s="43"/>
      <c r="C41" s="86"/>
      <c r="D41" s="72"/>
      <c r="E41" s="76"/>
      <c r="F41" s="76"/>
      <c r="G41" s="87">
        <f>SUM(C41:F41)</f>
        <v>0</v>
      </c>
      <c r="H41" s="43"/>
      <c r="I41" s="88"/>
      <c r="J41" s="88"/>
      <c r="K41" s="88"/>
      <c r="L41" s="88"/>
      <c r="M41" s="89"/>
      <c r="N41" s="89"/>
      <c r="O41" s="90">
        <f>SUM(I41:N41)</f>
        <v>0</v>
      </c>
    </row>
    <row r="42" spans="1:18" ht="26.4">
      <c r="A42" s="53" t="s">
        <v>31</v>
      </c>
      <c r="B42" s="43"/>
      <c r="C42" s="86"/>
      <c r="D42" s="72"/>
      <c r="E42" s="76"/>
      <c r="F42" s="76"/>
      <c r="G42" s="87">
        <f>SUM(C42:F42)</f>
        <v>0</v>
      </c>
      <c r="H42" s="51"/>
      <c r="I42" s="91"/>
      <c r="J42" s="91"/>
      <c r="K42" s="92"/>
      <c r="L42" s="92"/>
      <c r="M42" s="93"/>
      <c r="N42" s="93"/>
      <c r="O42" s="94" t="s">
        <v>43</v>
      </c>
    </row>
    <row r="43" spans="1:18" ht="15.75" customHeight="1">
      <c r="A43" s="54" t="s">
        <v>32</v>
      </c>
      <c r="B43" s="49">
        <f>SUM('[1]6000470'!B43+'[1]6000460'!B43)</f>
        <v>38.5</v>
      </c>
      <c r="C43" s="44">
        <f>SUM('[1]6000470'!C43+'[1]6000460'!C43)</f>
        <v>65893.97</v>
      </c>
      <c r="D43" s="44">
        <f>SUM('[1]6000470'!D43+'[1]6000460'!D43)</f>
        <v>13579.470000000001</v>
      </c>
      <c r="E43" s="44">
        <f>SUM('[1]6000470'!E43+'[1]6000460'!E43)</f>
        <v>12263.189999999999</v>
      </c>
      <c r="F43" s="44"/>
      <c r="G43" s="46">
        <f>SUM(C43:F43)</f>
        <v>91736.63</v>
      </c>
      <c r="H43" s="51">
        <f>SUM('[1]6000470'!H43+'[1]6000460'!H43)</f>
        <v>28.5</v>
      </c>
      <c r="I43" s="95">
        <f>SUM('[1]6000470'!I43+'[1]6000460'!I43)</f>
        <v>44831.41</v>
      </c>
      <c r="J43" s="95">
        <f>SUM('[1]6000470'!J43+'[1]6000460'!J43)</f>
        <v>8229.33</v>
      </c>
      <c r="K43" s="95">
        <f>SUM('[1]6000470'!K43+'[1]6000460'!K43)</f>
        <v>10298.1</v>
      </c>
      <c r="L43" s="95">
        <f>SUM('[1]6000470'!L43+'[1]6000460'!L43)</f>
        <v>300.52999999999997</v>
      </c>
      <c r="M43" s="95">
        <f>SUM('[1]6000470'!M43+'[1]6000460'!M43)</f>
        <v>2681</v>
      </c>
      <c r="N43" s="95">
        <f>SUM('[1]6000470'!N43+'[1]6000460'!N43)</f>
        <v>14608.68</v>
      </c>
      <c r="O43" s="96">
        <f>SUM(I43:N43)</f>
        <v>80949.049999999988</v>
      </c>
      <c r="Q43" s="5" t="s">
        <v>44</v>
      </c>
    </row>
    <row r="44" spans="1:18">
      <c r="A44" s="54"/>
      <c r="B44" s="78"/>
      <c r="C44" s="45"/>
      <c r="D44" s="45"/>
      <c r="E44" s="45"/>
      <c r="F44" s="45"/>
      <c r="G44" s="63"/>
      <c r="H44" s="97"/>
      <c r="I44" s="98"/>
      <c r="J44" s="98"/>
      <c r="K44" s="98"/>
      <c r="L44" s="98"/>
      <c r="M44" s="99"/>
      <c r="N44" s="99"/>
      <c r="O44" s="100"/>
    </row>
    <row r="45" spans="1:18" ht="27" customHeight="1">
      <c r="A45" s="50" t="s">
        <v>34</v>
      </c>
      <c r="B45" s="43"/>
      <c r="C45" s="44"/>
      <c r="D45" s="44"/>
      <c r="E45" s="45"/>
      <c r="F45" s="45"/>
      <c r="G45" s="46">
        <f>SUM(C45:F45)</f>
        <v>0</v>
      </c>
      <c r="H45" s="51"/>
      <c r="I45" s="101"/>
      <c r="J45" s="101"/>
      <c r="K45" s="102"/>
      <c r="L45" s="102"/>
      <c r="M45" s="103"/>
      <c r="N45" s="103"/>
      <c r="O45" s="104">
        <f>SUM(H45:N45)</f>
        <v>0</v>
      </c>
    </row>
    <row r="46" spans="1:18" ht="27" customHeight="1">
      <c r="A46" s="54" t="s">
        <v>35</v>
      </c>
      <c r="B46" s="65">
        <f>SUM('[1]6000470'!B46+'[1]6000460'!B46)</f>
        <v>0</v>
      </c>
      <c r="C46" s="105">
        <f>SUM('[1]6000470'!C46+'[1]6000460'!C46)</f>
        <v>0</v>
      </c>
      <c r="D46" s="105">
        <f>SUM('[1]6000470'!D46+'[1]6000460'!D46)</f>
        <v>0</v>
      </c>
      <c r="E46" s="45"/>
      <c r="F46" s="45"/>
      <c r="G46" s="46">
        <f>SUM(C46:F46)</f>
        <v>0</v>
      </c>
      <c r="H46" s="106">
        <f>SUM('[1]6000470'!H46+'[1]6000460'!H46)</f>
        <v>0</v>
      </c>
      <c r="I46" s="101">
        <f>SUM('[1]6000470'!I46+'[1]6000460'!I46)</f>
        <v>0</v>
      </c>
      <c r="J46" s="101">
        <f>SUM('[1]6000470'!J46+'[1]6000460'!J46)</f>
        <v>0</v>
      </c>
      <c r="K46" s="101"/>
      <c r="L46" s="101"/>
      <c r="M46" s="107"/>
      <c r="N46" s="107"/>
      <c r="O46" s="104">
        <f>I46+J46</f>
        <v>0</v>
      </c>
      <c r="R46" s="108"/>
    </row>
    <row r="47" spans="1:18" ht="12.75" customHeight="1">
      <c r="A47" s="42" t="s">
        <v>36</v>
      </c>
      <c r="B47" s="109"/>
      <c r="C47" s="56"/>
      <c r="D47" s="56"/>
      <c r="E47" s="56"/>
      <c r="F47" s="56"/>
      <c r="G47" s="46">
        <f>SUM(C47:F47)</f>
        <v>0</v>
      </c>
      <c r="H47" s="51"/>
      <c r="I47" s="110"/>
      <c r="J47" s="110"/>
      <c r="K47" s="102"/>
      <c r="L47" s="102"/>
      <c r="M47" s="103"/>
      <c r="N47" s="103"/>
      <c r="O47" s="96">
        <f>SUM(I47:N47)</f>
        <v>0</v>
      </c>
      <c r="P47" s="58"/>
    </row>
    <row r="48" spans="1:18" ht="27.75" customHeight="1">
      <c r="A48" s="42" t="s">
        <v>37</v>
      </c>
      <c r="B48" s="67" t="s">
        <v>33</v>
      </c>
      <c r="C48" s="44" t="s">
        <v>33</v>
      </c>
      <c r="D48" s="44" t="s">
        <v>33</v>
      </c>
      <c r="E48" s="44" t="s">
        <v>33</v>
      </c>
      <c r="F48" s="44" t="s">
        <v>33</v>
      </c>
      <c r="G48" s="46"/>
      <c r="H48" s="111" t="s">
        <v>33</v>
      </c>
      <c r="I48" s="105" t="s">
        <v>33</v>
      </c>
      <c r="J48" s="105" t="s">
        <v>33</v>
      </c>
      <c r="K48" s="105" t="s">
        <v>33</v>
      </c>
      <c r="L48" s="105" t="s">
        <v>33</v>
      </c>
      <c r="M48" s="112"/>
      <c r="N48" s="112"/>
      <c r="O48" s="100"/>
    </row>
    <row r="49" spans="1:17" ht="27.75" customHeight="1">
      <c r="A49" s="42" t="s">
        <v>38</v>
      </c>
      <c r="B49" s="67" t="s">
        <v>33</v>
      </c>
      <c r="C49" s="44" t="s">
        <v>33</v>
      </c>
      <c r="D49" s="44" t="s">
        <v>33</v>
      </c>
      <c r="E49" s="44" t="s">
        <v>33</v>
      </c>
      <c r="F49" s="44" t="s">
        <v>33</v>
      </c>
      <c r="G49" s="63"/>
      <c r="H49" s="67" t="s">
        <v>33</v>
      </c>
      <c r="I49" s="44" t="s">
        <v>33</v>
      </c>
      <c r="J49" s="44" t="s">
        <v>33</v>
      </c>
      <c r="K49" s="44" t="s">
        <v>33</v>
      </c>
      <c r="L49" s="44" t="s">
        <v>33</v>
      </c>
      <c r="M49" s="69"/>
      <c r="N49" s="69"/>
      <c r="O49" s="113"/>
    </row>
    <row r="50" spans="1:17" ht="39.75" customHeight="1">
      <c r="A50" s="70" t="s">
        <v>39</v>
      </c>
      <c r="B50" s="67" t="s">
        <v>33</v>
      </c>
      <c r="C50" s="44">
        <f>SUM(C39+C40+C41+C42+C43+C45+C46+C47)</f>
        <v>65893.97</v>
      </c>
      <c r="D50" s="44">
        <f>SUM(D39+D40+D41+D42+D43+D45+D46+D47)</f>
        <v>13579.470000000001</v>
      </c>
      <c r="E50" s="44">
        <f>SUM(E39+E40+E41+E42+E43+E45+E46+E47)</f>
        <v>12263.189999999999</v>
      </c>
      <c r="F50" s="44">
        <f>SUM(F39+F40+F41+F42+F43+F45+F46+F47)</f>
        <v>0</v>
      </c>
      <c r="G50" s="46">
        <f>SUM(C50:F50)</f>
        <v>91736.63</v>
      </c>
      <c r="H50" s="67" t="s">
        <v>33</v>
      </c>
      <c r="I50" s="44">
        <f t="shared" ref="I50:O50" si="2">I46+I43</f>
        <v>44831.41</v>
      </c>
      <c r="J50" s="44">
        <f t="shared" si="2"/>
        <v>8229.33</v>
      </c>
      <c r="K50" s="44">
        <f t="shared" si="2"/>
        <v>10298.1</v>
      </c>
      <c r="L50" s="44">
        <f t="shared" si="2"/>
        <v>300.52999999999997</v>
      </c>
      <c r="M50" s="44">
        <f t="shared" si="2"/>
        <v>2681</v>
      </c>
      <c r="N50" s="44">
        <f t="shared" si="2"/>
        <v>14608.68</v>
      </c>
      <c r="O50" s="57">
        <f t="shared" si="2"/>
        <v>80949.049999999988</v>
      </c>
    </row>
    <row r="51" spans="1:17" ht="15" customHeight="1">
      <c r="A51" s="70" t="s">
        <v>40</v>
      </c>
      <c r="B51" s="71" t="s">
        <v>33</v>
      </c>
      <c r="C51" s="44" t="s">
        <v>33</v>
      </c>
      <c r="D51" s="44" t="s">
        <v>33</v>
      </c>
      <c r="E51" s="44" t="s">
        <v>33</v>
      </c>
      <c r="F51" s="44" t="s">
        <v>33</v>
      </c>
      <c r="G51" s="63"/>
      <c r="H51" s="72" t="s">
        <v>33</v>
      </c>
      <c r="I51" s="72" t="s">
        <v>33</v>
      </c>
      <c r="J51" s="72" t="s">
        <v>33</v>
      </c>
      <c r="K51" s="72" t="s">
        <v>33</v>
      </c>
      <c r="L51" s="72" t="s">
        <v>33</v>
      </c>
      <c r="M51" s="72"/>
      <c r="N51" s="72"/>
      <c r="O51" s="114"/>
    </row>
    <row r="52" spans="1:17" ht="12.75" customHeight="1">
      <c r="A52" s="42" t="s">
        <v>41</v>
      </c>
      <c r="B52" s="115">
        <f>SUM(B39+B40+B41+B42+B43+B45+B46+B47)</f>
        <v>38.5</v>
      </c>
      <c r="C52" s="116">
        <f>SUM(C50)</f>
        <v>65893.97</v>
      </c>
      <c r="D52" s="116">
        <f>SUM(D50)</f>
        <v>13579.470000000001</v>
      </c>
      <c r="E52" s="116">
        <f>SUM(E50)</f>
        <v>12263.189999999999</v>
      </c>
      <c r="F52" s="116">
        <f>SUM(F50)</f>
        <v>0</v>
      </c>
      <c r="G52" s="117">
        <f>SUM(C52:F52)</f>
        <v>91736.63</v>
      </c>
      <c r="H52" s="115">
        <f>H46+H43</f>
        <v>28.5</v>
      </c>
      <c r="I52" s="116">
        <f>I46+I43</f>
        <v>44831.41</v>
      </c>
      <c r="J52" s="116">
        <f t="shared" ref="J52:O52" si="3">J46+J43</f>
        <v>8229.33</v>
      </c>
      <c r="K52" s="116">
        <f t="shared" si="3"/>
        <v>10298.1</v>
      </c>
      <c r="L52" s="116">
        <f t="shared" si="3"/>
        <v>300.52999999999997</v>
      </c>
      <c r="M52" s="116">
        <f t="shared" si="3"/>
        <v>2681</v>
      </c>
      <c r="N52" s="116">
        <f t="shared" si="3"/>
        <v>14608.68</v>
      </c>
      <c r="O52" s="116">
        <f t="shared" si="3"/>
        <v>80949.049999999988</v>
      </c>
    </row>
    <row r="53" spans="1:17" ht="18.600000000000001" customHeight="1">
      <c r="A53" s="159" t="s">
        <v>45</v>
      </c>
      <c r="B53" s="160"/>
      <c r="C53" s="160"/>
      <c r="D53" s="160"/>
      <c r="E53" s="160"/>
      <c r="F53" s="160"/>
      <c r="G53" s="160"/>
      <c r="H53" s="162"/>
      <c r="I53" s="162"/>
      <c r="J53" s="162"/>
      <c r="K53" s="162"/>
      <c r="L53" s="162"/>
      <c r="M53" s="162"/>
      <c r="N53" s="162"/>
      <c r="O53" s="163"/>
    </row>
    <row r="54" spans="1:17">
      <c r="A54" s="42" t="s">
        <v>28</v>
      </c>
      <c r="B54" s="43"/>
      <c r="C54" s="76"/>
      <c r="D54" s="76"/>
      <c r="E54" s="76"/>
      <c r="F54" s="76"/>
      <c r="G54" s="77"/>
      <c r="H54" s="78"/>
      <c r="I54" s="79"/>
      <c r="J54" s="79"/>
      <c r="K54" s="79"/>
      <c r="L54" s="79"/>
      <c r="M54" s="79"/>
      <c r="N54" s="79"/>
      <c r="O54" s="80"/>
    </row>
    <row r="55" spans="1:17">
      <c r="A55" s="42" t="s">
        <v>29</v>
      </c>
      <c r="B55" s="43"/>
      <c r="C55" s="81"/>
      <c r="D55" s="76"/>
      <c r="E55" s="76"/>
      <c r="F55" s="76"/>
      <c r="G55" s="77"/>
      <c r="H55" s="82"/>
      <c r="I55" s="83"/>
      <c r="J55" s="83"/>
      <c r="K55" s="83"/>
      <c r="L55" s="83"/>
      <c r="M55" s="84"/>
      <c r="N55" s="84"/>
      <c r="O55" s="85"/>
    </row>
    <row r="56" spans="1:17" ht="16.5" customHeight="1">
      <c r="A56" s="50" t="s">
        <v>30</v>
      </c>
      <c r="B56" s="43">
        <f>SUM('[1]6000470'!B56)</f>
        <v>2</v>
      </c>
      <c r="C56" s="44">
        <f>SUM('[1]6000470'!C56)</f>
        <v>20105.560000000001</v>
      </c>
      <c r="D56" s="44">
        <f>SUM('[1]6000470'!D56)</f>
        <v>6031.66</v>
      </c>
      <c r="E56" s="44">
        <f>SUM('[1]6000470'!E56)</f>
        <v>2780.6</v>
      </c>
      <c r="F56" s="45"/>
      <c r="G56" s="46">
        <f>SUM(C56:F56)</f>
        <v>28917.82</v>
      </c>
      <c r="H56" s="43">
        <f>SUM('[1]6000470'!H56)</f>
        <v>2</v>
      </c>
      <c r="I56" s="118">
        <f>SUM('[1]6000470'!I56)</f>
        <v>24140.12</v>
      </c>
      <c r="J56" s="118">
        <f>SUM('[1]6000470'!J56)</f>
        <v>6625.91</v>
      </c>
      <c r="K56" s="118">
        <f>SUM('[1]6000470'!K56)</f>
        <v>5127.76</v>
      </c>
      <c r="L56" s="118">
        <f>SUM('[1]6000470'!L56)</f>
        <v>0</v>
      </c>
      <c r="M56" s="118">
        <f>SUM('[1]6000470'!M56)</f>
        <v>2265</v>
      </c>
      <c r="N56" s="118">
        <f>SUM('[1]6000470'!N56)</f>
        <v>3419.76</v>
      </c>
      <c r="O56" s="57">
        <f>SUM(I56:N56)</f>
        <v>41578.550000000003</v>
      </c>
    </row>
    <row r="57" spans="1:17" ht="26.4">
      <c r="A57" s="53" t="s">
        <v>31</v>
      </c>
      <c r="B57" s="43">
        <f>SUM('[1]6000470'!B57)</f>
        <v>0</v>
      </c>
      <c r="C57" s="44">
        <f>SUM('[1]6000470'!C57)</f>
        <v>0</v>
      </c>
      <c r="D57" s="44">
        <f>SUM('[1]6000470'!D57)</f>
        <v>0</v>
      </c>
      <c r="E57" s="44">
        <f>SUM('[1]6000470'!D57)</f>
        <v>0</v>
      </c>
      <c r="F57" s="45"/>
      <c r="G57" s="46">
        <f>SUM(C57:F57)</f>
        <v>0</v>
      </c>
      <c r="H57" s="43">
        <f>SUM('[1]6000470'!H57)</f>
        <v>0</v>
      </c>
      <c r="I57" s="118">
        <f>SUM('[1]6000470'!I57)</f>
        <v>0</v>
      </c>
      <c r="J57" s="118">
        <f>SUM('[1]6000470'!J57)</f>
        <v>0</v>
      </c>
      <c r="K57" s="118">
        <f>SUM('[1]6000470'!K57)</f>
        <v>0</v>
      </c>
      <c r="L57" s="118">
        <f>SUM('[1]6000470'!L57)</f>
        <v>0</v>
      </c>
      <c r="M57" s="118">
        <f>SUM('[1]6000470'!M57)</f>
        <v>0</v>
      </c>
      <c r="N57" s="118">
        <f>SUM('[1]6000470'!N57)</f>
        <v>0</v>
      </c>
      <c r="O57" s="57">
        <f>SUM(I57:N57)</f>
        <v>0</v>
      </c>
    </row>
    <row r="58" spans="1:17" ht="27.75" customHeight="1">
      <c r="A58" s="54" t="s">
        <v>32</v>
      </c>
      <c r="B58" s="49">
        <f>SUM('[1]6000470'!B58)</f>
        <v>17.5</v>
      </c>
      <c r="C58" s="44">
        <f>SUM('[1]6000470'!C58)</f>
        <v>155038.12</v>
      </c>
      <c r="D58" s="44">
        <f>SUM('[1]6000470'!D58)</f>
        <v>46511.43</v>
      </c>
      <c r="E58" s="44">
        <f>SUM('[1]6000470'!E58)</f>
        <v>214432.78</v>
      </c>
      <c r="F58" s="44"/>
      <c r="G58" s="46">
        <f>SUM(C58:F58)</f>
        <v>415982.32999999996</v>
      </c>
      <c r="H58" s="43">
        <f>SUM('[1]6000470'!H58)</f>
        <v>17.5</v>
      </c>
      <c r="I58" s="118">
        <f>SUM('[1]6000470'!I58)</f>
        <v>154358.01999999999</v>
      </c>
      <c r="J58" s="118">
        <f>SUM('[1]6000470'!J58)</f>
        <v>32839.800000000003</v>
      </c>
      <c r="K58" s="118">
        <f>SUM('[1]6000470'!K58)</f>
        <v>23088.75</v>
      </c>
      <c r="L58" s="118">
        <f>SUM('[1]6000470'!L58)</f>
        <v>0</v>
      </c>
      <c r="M58" s="118">
        <f>SUM('[1]6000470'!M58)</f>
        <v>8774</v>
      </c>
      <c r="N58" s="118">
        <f>SUM('[1]6000470'!N58)</f>
        <v>20509.32</v>
      </c>
      <c r="O58" s="57">
        <f>SUM(I58:N58)</f>
        <v>239569.89</v>
      </c>
      <c r="Q58" s="5" t="s">
        <v>46</v>
      </c>
    </row>
    <row r="59" spans="1:17">
      <c r="A59" s="54"/>
      <c r="B59" s="78"/>
      <c r="C59" s="44">
        <v>0</v>
      </c>
      <c r="D59" s="44">
        <v>0</v>
      </c>
      <c r="E59" s="45"/>
      <c r="F59" s="45"/>
      <c r="G59" s="63"/>
      <c r="H59" s="82"/>
      <c r="I59" s="118"/>
      <c r="J59" s="118">
        <f>SUM('[1]6000470'!J59)</f>
        <v>0</v>
      </c>
      <c r="K59" s="119"/>
      <c r="L59" s="118"/>
      <c r="M59" s="118"/>
      <c r="N59" s="118"/>
      <c r="O59" s="57"/>
    </row>
    <row r="60" spans="1:17" ht="27" customHeight="1">
      <c r="A60" s="50" t="s">
        <v>34</v>
      </c>
      <c r="B60" s="43"/>
      <c r="C60" s="44">
        <v>0</v>
      </c>
      <c r="D60" s="44">
        <v>0</v>
      </c>
      <c r="E60" s="45"/>
      <c r="F60" s="45"/>
      <c r="G60" s="46">
        <f>SUM(C60:F60)</f>
        <v>0</v>
      </c>
      <c r="H60" s="43"/>
      <c r="I60" s="118"/>
      <c r="J60" s="118">
        <f>SUM('[1]6000470'!J60)</f>
        <v>0</v>
      </c>
      <c r="K60" s="120"/>
      <c r="L60" s="118"/>
      <c r="M60" s="118"/>
      <c r="N60" s="118"/>
      <c r="O60" s="48">
        <f>SUM(H60:N60)</f>
        <v>0</v>
      </c>
    </row>
    <row r="61" spans="1:17" ht="27" customHeight="1">
      <c r="A61" s="54" t="s">
        <v>35</v>
      </c>
      <c r="B61" s="121"/>
      <c r="C61" s="44">
        <v>0</v>
      </c>
      <c r="D61" s="44">
        <v>0</v>
      </c>
      <c r="E61" s="45"/>
      <c r="F61" s="45"/>
      <c r="G61" s="46"/>
      <c r="H61" s="122"/>
      <c r="I61" s="118"/>
      <c r="J61" s="118">
        <f>SUM('[1]6000470'!J61)</f>
        <v>0</v>
      </c>
      <c r="K61" s="47"/>
      <c r="L61" s="118"/>
      <c r="M61" s="118"/>
      <c r="N61" s="118"/>
      <c r="O61" s="48"/>
    </row>
    <row r="62" spans="1:17" ht="12.75" customHeight="1">
      <c r="A62" s="42" t="s">
        <v>36</v>
      </c>
      <c r="B62" s="109">
        <f>SUM('[1]6000470'!B62)</f>
        <v>4</v>
      </c>
      <c r="C62" s="44">
        <f>SUM('[1]6000470'!C62+[1]MMA!C62)</f>
        <v>23346.78</v>
      </c>
      <c r="D62" s="44">
        <f>SUM('[1]6000470'!D62+[1]MMA!D62)</f>
        <v>0</v>
      </c>
      <c r="E62" s="44">
        <f>SUM('[1]6000470'!E62+[1]MMA!E62)</f>
        <v>10848.11</v>
      </c>
      <c r="F62" s="56"/>
      <c r="G62" s="46">
        <f>SUM(C62:F62)</f>
        <v>34194.89</v>
      </c>
      <c r="H62" s="51">
        <f>SUM('[1]6000470'!H62)</f>
        <v>3</v>
      </c>
      <c r="I62" s="123">
        <f>SUM('[1]6000470'!I62+[1]MMA!I62)</f>
        <v>16695.39</v>
      </c>
      <c r="J62" s="118">
        <f>SUM('[1]6000470'!J62)</f>
        <v>3489.01</v>
      </c>
      <c r="K62" s="123">
        <f>SUM('[1]6000470'!K62+[1]MMA!K62)</f>
        <v>124.82</v>
      </c>
      <c r="L62" s="123">
        <f>SUM('[1]6000470'!L62+[1]MMA!L62)</f>
        <v>0</v>
      </c>
      <c r="M62" s="123">
        <f>SUM('[1]6000470'!M62+[1]MMA!M62)</f>
        <v>44</v>
      </c>
      <c r="N62" s="123">
        <f>SUM('[1]6000470'!N62+[1]MMA!N62)</f>
        <v>2042.32</v>
      </c>
      <c r="O62" s="57">
        <f>SUM(I62:N62)</f>
        <v>22395.54</v>
      </c>
    </row>
    <row r="63" spans="1:17" ht="27.75" customHeight="1">
      <c r="A63" s="42" t="s">
        <v>37</v>
      </c>
      <c r="B63" s="67" t="s">
        <v>33</v>
      </c>
      <c r="C63" s="44" t="s">
        <v>33</v>
      </c>
      <c r="D63" s="44" t="s">
        <v>33</v>
      </c>
      <c r="E63" s="44" t="s">
        <v>33</v>
      </c>
      <c r="F63" s="44" t="s">
        <v>33</v>
      </c>
      <c r="G63" s="46"/>
      <c r="H63" s="111" t="s">
        <v>33</v>
      </c>
      <c r="I63" s="105" t="s">
        <v>33</v>
      </c>
      <c r="J63" s="105" t="s">
        <v>33</v>
      </c>
      <c r="K63" s="105" t="s">
        <v>33</v>
      </c>
      <c r="L63" s="105" t="s">
        <v>33</v>
      </c>
      <c r="M63" s="112"/>
      <c r="N63" s="112"/>
      <c r="O63" s="57"/>
    </row>
    <row r="64" spans="1:17" ht="27.75" customHeight="1">
      <c r="A64" s="42" t="s">
        <v>38</v>
      </c>
      <c r="B64" s="67" t="s">
        <v>33</v>
      </c>
      <c r="C64" s="44" t="s">
        <v>33</v>
      </c>
      <c r="D64" s="44" t="s">
        <v>33</v>
      </c>
      <c r="E64" s="44" t="s">
        <v>33</v>
      </c>
      <c r="F64" s="44" t="s">
        <v>33</v>
      </c>
      <c r="G64" s="63"/>
      <c r="H64" s="67" t="s">
        <v>43</v>
      </c>
      <c r="I64" s="44" t="s">
        <v>33</v>
      </c>
      <c r="J64" s="44" t="s">
        <v>33</v>
      </c>
      <c r="K64" s="44" t="s">
        <v>33</v>
      </c>
      <c r="L64" s="44" t="s">
        <v>33</v>
      </c>
      <c r="M64" s="69"/>
      <c r="N64" s="69"/>
      <c r="O64" s="57"/>
    </row>
    <row r="65" spans="1:18" ht="39.75" customHeight="1">
      <c r="A65" s="70" t="s">
        <v>39</v>
      </c>
      <c r="B65" s="67" t="s">
        <v>33</v>
      </c>
      <c r="C65" s="45">
        <f>SUM(C54+C55+C56+C57+C58+C60+C61+C62)</f>
        <v>198490.46</v>
      </c>
      <c r="D65" s="45">
        <f>SUM(D54+D55+D56+D57+D58+D60+D61+D62)</f>
        <v>52543.09</v>
      </c>
      <c r="E65" s="45">
        <f t="shared" ref="E65:O65" si="4">SUM(E54+E55+E56+E57+E58+E60+E61+E62)</f>
        <v>228061.49</v>
      </c>
      <c r="F65" s="45">
        <f t="shared" si="4"/>
        <v>0</v>
      </c>
      <c r="G65" s="124">
        <f>SUM(G54+G55+G56+G57+G58+G60+G61+G62)</f>
        <v>479095.03999999998</v>
      </c>
      <c r="H65" s="125" t="s">
        <v>33</v>
      </c>
      <c r="I65" s="124">
        <f>SUM(I54+I55+I56+I57+I58+I60+I61+I62)</f>
        <v>195193.52999999997</v>
      </c>
      <c r="J65" s="124">
        <f t="shared" si="4"/>
        <v>42954.720000000008</v>
      </c>
      <c r="K65" s="124">
        <f>SUM(K54+K55+K56+K57+K58+K60+K61+K62)</f>
        <v>28341.33</v>
      </c>
      <c r="L65" s="124">
        <f t="shared" si="4"/>
        <v>0</v>
      </c>
      <c r="M65" s="124">
        <f t="shared" si="4"/>
        <v>11083</v>
      </c>
      <c r="N65" s="124">
        <f t="shared" si="4"/>
        <v>25971.4</v>
      </c>
      <c r="O65" s="57">
        <f t="shared" si="4"/>
        <v>303543.98</v>
      </c>
    </row>
    <row r="66" spans="1:18" ht="15" customHeight="1">
      <c r="A66" s="70" t="s">
        <v>40</v>
      </c>
      <c r="B66" s="71" t="s">
        <v>33</v>
      </c>
      <c r="C66" s="44" t="s">
        <v>33</v>
      </c>
      <c r="D66" s="44" t="s">
        <v>33</v>
      </c>
      <c r="E66" s="44" t="s">
        <v>33</v>
      </c>
      <c r="F66" s="44" t="s">
        <v>33</v>
      </c>
      <c r="G66" s="63"/>
      <c r="H66" s="71" t="s">
        <v>33</v>
      </c>
      <c r="I66" s="44" t="s">
        <v>33</v>
      </c>
      <c r="J66" s="44" t="s">
        <v>33</v>
      </c>
      <c r="K66" s="44" t="s">
        <v>33</v>
      </c>
      <c r="L66" s="44" t="s">
        <v>33</v>
      </c>
      <c r="M66" s="69"/>
      <c r="N66" s="69"/>
      <c r="O66" s="46"/>
    </row>
    <row r="67" spans="1:18" ht="12.75" customHeight="1">
      <c r="A67" s="42" t="s">
        <v>41</v>
      </c>
      <c r="B67" s="115">
        <f>SUM(B56+B57+B58+B62)</f>
        <v>23.5</v>
      </c>
      <c r="C67" s="116">
        <f>SUM(C56+C57+C58+C62)</f>
        <v>198490.46</v>
      </c>
      <c r="D67" s="116">
        <f>SUM(D56+D57+D58+D62)</f>
        <v>52543.09</v>
      </c>
      <c r="E67" s="116">
        <f>SUM(E56+E57+E58+E62)</f>
        <v>228061.49</v>
      </c>
      <c r="F67" s="45"/>
      <c r="G67" s="126">
        <f>SUM(C67:F67)</f>
        <v>479095.03999999998</v>
      </c>
      <c r="H67" s="75">
        <f t="shared" ref="H67:N67" si="5">SUM(H56+H57+H58+H62)</f>
        <v>22.5</v>
      </c>
      <c r="I67" s="116">
        <f t="shared" si="5"/>
        <v>195193.52999999997</v>
      </c>
      <c r="J67" s="116">
        <f t="shared" si="5"/>
        <v>42954.720000000008</v>
      </c>
      <c r="K67" s="116">
        <f t="shared" si="5"/>
        <v>28341.33</v>
      </c>
      <c r="L67" s="116">
        <f t="shared" si="5"/>
        <v>0</v>
      </c>
      <c r="M67" s="116">
        <f t="shared" si="5"/>
        <v>11083</v>
      </c>
      <c r="N67" s="116">
        <f t="shared" si="5"/>
        <v>25971.4</v>
      </c>
      <c r="O67" s="126">
        <f>SUM(I67:N67)</f>
        <v>303543.98</v>
      </c>
    </row>
    <row r="68" spans="1:18" ht="15" customHeight="1" thickBot="1">
      <c r="A68" s="127" t="s">
        <v>47</v>
      </c>
      <c r="B68" s="128" t="s">
        <v>33</v>
      </c>
      <c r="C68" s="129" t="s">
        <v>33</v>
      </c>
      <c r="D68" s="129" t="s">
        <v>33</v>
      </c>
      <c r="E68" s="129" t="s">
        <v>33</v>
      </c>
      <c r="F68" s="129" t="s">
        <v>33</v>
      </c>
      <c r="G68" s="130"/>
      <c r="H68" s="128" t="s">
        <v>33</v>
      </c>
      <c r="I68" s="129" t="s">
        <v>33</v>
      </c>
      <c r="J68" s="129" t="s">
        <v>33</v>
      </c>
      <c r="K68" s="129" t="s">
        <v>33</v>
      </c>
      <c r="L68" s="129" t="s">
        <v>33</v>
      </c>
      <c r="M68" s="129" t="s">
        <v>33</v>
      </c>
      <c r="N68" s="129" t="s">
        <v>33</v>
      </c>
      <c r="O68" s="131"/>
      <c r="Q68" s="132"/>
    </row>
    <row r="69" spans="1:18" ht="15" customHeight="1" thickBot="1">
      <c r="A69" s="133" t="s">
        <v>48</v>
      </c>
      <c r="B69" s="134">
        <f>B67+B52+B37</f>
        <v>408</v>
      </c>
      <c r="C69" s="135">
        <f t="shared" ref="C69:H69" si="6">SUM(C37+C52+C67)</f>
        <v>2829234.67</v>
      </c>
      <c r="D69" s="135">
        <f t="shared" si="6"/>
        <v>659909.93999999994</v>
      </c>
      <c r="E69" s="135">
        <f t="shared" si="6"/>
        <v>679152.05</v>
      </c>
      <c r="F69" s="135">
        <f t="shared" si="6"/>
        <v>34803.64</v>
      </c>
      <c r="G69" s="136">
        <f t="shared" si="6"/>
        <v>4203100.3</v>
      </c>
      <c r="H69" s="137">
        <f t="shared" si="6"/>
        <v>377.5</v>
      </c>
      <c r="I69" s="135">
        <f>SUM(I37+I52+I67)+[1]MMA!I69</f>
        <v>2648384.3699999996</v>
      </c>
      <c r="J69" s="135">
        <f>SUM(J37+J52+J67)</f>
        <v>486863.55000000005</v>
      </c>
      <c r="K69" s="135">
        <f>SUM(K37+K52+K67)+[1]MMA!K69</f>
        <v>515886.14999999997</v>
      </c>
      <c r="L69" s="135">
        <f>SUM(L37+L52+L67)+[1]MMA!L69</f>
        <v>19828.3</v>
      </c>
      <c r="M69" s="135">
        <f>SUM(M37+M52+M67)</f>
        <v>158660.1</v>
      </c>
      <c r="N69" s="135">
        <f>SUM(N37+N52+N67)</f>
        <v>373477.83000000007</v>
      </c>
      <c r="O69" s="135">
        <f>SUM(O37+O52+O67)+[1]MMA!O69</f>
        <v>4203100.3</v>
      </c>
      <c r="Q69" s="138"/>
      <c r="R69" s="108"/>
    </row>
    <row r="70" spans="1:18">
      <c r="A70" s="139"/>
    </row>
    <row r="71" spans="1:18" ht="32.25" customHeight="1">
      <c r="A71" s="164"/>
      <c r="B71" s="164"/>
      <c r="C71" s="164"/>
      <c r="D71" s="164"/>
      <c r="E71" s="164"/>
      <c r="F71" s="164"/>
      <c r="G71" s="164"/>
      <c r="H71" s="164"/>
      <c r="I71" s="164"/>
      <c r="J71" s="164"/>
      <c r="K71" s="164"/>
      <c r="L71" s="164"/>
      <c r="M71" s="164"/>
      <c r="N71" s="164"/>
      <c r="O71" s="164"/>
      <c r="R71" s="108"/>
    </row>
    <row r="72" spans="1:18" ht="9" customHeight="1">
      <c r="A72" s="2"/>
      <c r="B72" s="2"/>
      <c r="C72" s="2"/>
      <c r="D72" s="2"/>
      <c r="E72" s="2"/>
      <c r="F72" s="2"/>
      <c r="G72" s="2"/>
      <c r="H72" s="2"/>
      <c r="I72" s="2"/>
      <c r="J72" s="2"/>
      <c r="K72" s="2"/>
      <c r="L72" s="2"/>
      <c r="M72" s="2"/>
      <c r="N72" s="2"/>
      <c r="O72" s="2"/>
    </row>
    <row r="73" spans="1:18" ht="20.25" customHeight="1">
      <c r="A73" s="165" t="s">
        <v>49</v>
      </c>
      <c r="B73" s="165"/>
      <c r="C73" s="165"/>
      <c r="D73" s="3"/>
      <c r="E73" s="3"/>
      <c r="H73" s="165"/>
      <c r="I73" s="165"/>
      <c r="J73" s="3"/>
      <c r="M73" s="165" t="s">
        <v>50</v>
      </c>
      <c r="N73" s="165"/>
      <c r="O73" s="165"/>
      <c r="P73" s="3"/>
    </row>
    <row r="74" spans="1:18" ht="12.75" customHeight="1">
      <c r="A74" s="158" t="s">
        <v>51</v>
      </c>
      <c r="B74" s="158"/>
      <c r="C74" s="158"/>
      <c r="D74" s="3"/>
      <c r="E74" s="3"/>
      <c r="F74" s="140"/>
      <c r="G74" s="140"/>
      <c r="H74" s="158" t="s">
        <v>52</v>
      </c>
      <c r="I74" s="158"/>
      <c r="J74" s="3"/>
      <c r="K74" s="140"/>
      <c r="L74" s="140"/>
      <c r="M74" s="158" t="s">
        <v>53</v>
      </c>
      <c r="N74" s="158"/>
      <c r="O74" s="158"/>
      <c r="P74" s="4"/>
    </row>
    <row r="75" spans="1:18" s="13" customFormat="1">
      <c r="A75" s="150"/>
      <c r="H75" s="157"/>
    </row>
    <row r="76" spans="1:18" s="13" customFormat="1">
      <c r="A76" s="151"/>
      <c r="C76" s="145"/>
      <c r="D76" s="152"/>
      <c r="E76" s="152"/>
      <c r="G76" s="153"/>
      <c r="O76" s="154"/>
    </row>
    <row r="77" spans="1:18" s="13" customFormat="1">
      <c r="A77" s="151"/>
      <c r="G77" s="155"/>
      <c r="O77" s="154"/>
    </row>
    <row r="78" spans="1:18" s="6" customFormat="1">
      <c r="A78" s="141"/>
      <c r="F78" s="142"/>
      <c r="G78" s="143"/>
      <c r="H78" s="13"/>
    </row>
    <row r="79" spans="1:18" s="145" customFormat="1">
      <c r="A79" s="144"/>
      <c r="D79" s="146"/>
      <c r="E79" s="147"/>
      <c r="G79" s="147"/>
      <c r="O79" s="148"/>
    </row>
    <row r="80" spans="1:18" s="13" customFormat="1"/>
    <row r="81" spans="2:10" s="13" customFormat="1"/>
    <row r="82" spans="2:10" s="13" customFormat="1">
      <c r="B82" s="145"/>
    </row>
    <row r="83" spans="2:10" s="13" customFormat="1"/>
    <row r="84" spans="2:10" s="13" customFormat="1">
      <c r="D84" s="156"/>
    </row>
    <row r="85" spans="2:10" s="13" customFormat="1">
      <c r="D85" s="156"/>
    </row>
    <row r="86" spans="2:10" s="13" customFormat="1"/>
    <row r="87" spans="2:10">
      <c r="B87" s="149"/>
    </row>
    <row r="95" spans="2:10">
      <c r="J95" s="5" t="s">
        <v>43</v>
      </c>
    </row>
  </sheetData>
  <mergeCells count="28">
    <mergeCell ref="A7:O7"/>
    <mergeCell ref="K1:O1"/>
    <mergeCell ref="K2:O2"/>
    <mergeCell ref="D3:H3"/>
    <mergeCell ref="D4:H4"/>
    <mergeCell ref="A6:O6"/>
    <mergeCell ref="H20:O20"/>
    <mergeCell ref="A8:O8"/>
    <mergeCell ref="A9:O9"/>
    <mergeCell ref="E10:G10"/>
    <mergeCell ref="E11:G11"/>
    <mergeCell ref="E12:G12"/>
    <mergeCell ref="E13:G13"/>
    <mergeCell ref="A16:G16"/>
    <mergeCell ref="A17:G17"/>
    <mergeCell ref="A19:G19"/>
    <mergeCell ref="A20:A21"/>
    <mergeCell ref="B20:G20"/>
    <mergeCell ref="A74:C74"/>
    <mergeCell ref="H74:I74"/>
    <mergeCell ref="M74:O74"/>
    <mergeCell ref="A23:O23"/>
    <mergeCell ref="A38:O38"/>
    <mergeCell ref="A53:O53"/>
    <mergeCell ref="A71:O71"/>
    <mergeCell ref="A73:C73"/>
    <mergeCell ref="H73:I73"/>
    <mergeCell ref="M73:O73"/>
  </mergeCells>
  <dataValidations count="4">
    <dataValidation type="whole" allowBlank="1" showInputMessage="1" showErrorMessage="1" error="1&lt;=kodas&lt;5501" sqref="H14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I15 JE15 TA15 ACW15 AMS15 AWO15 BGK15 BQG15 CAC15 CJY15 CTU15 DDQ15 DNM15 DXI15 EHE15 ERA15 FAW15 FKS15 FUO15 GEK15 GOG15 GYC15 HHY15 HRU15 IBQ15 ILM15 IVI15 JFE15 JPA15 JYW15 KIS15 KSO15 LCK15 LMG15 LWC15 MFY15 MPU15 MZQ15 NJM15 NTI15 ODE15 ONA15 OWW15 PGS15 PQO15 QAK15 QKG15 QUC15 RDY15 RNU15 RXQ15 SHM15 SRI15 TBE15 TLA15 TUW15 UES15 UOO15 UYK15 VIG15 VSC15 WBY15 WLU15 WVQ15 I65551 JE65551 TA65551 ACW65551 AMS65551 AWO65551 BGK65551 BQG65551 CAC65551 CJY65551 CTU65551 DDQ65551 DNM65551 DXI65551 EHE65551 ERA65551 FAW65551 FKS65551 FUO65551 GEK65551 GOG65551 GYC65551 HHY65551 HRU65551 IBQ65551 ILM65551 IVI65551 JFE65551 JPA65551 JYW65551 KIS65551 KSO65551 LCK65551 LMG65551 LWC65551 MFY65551 MPU65551 MZQ65551 NJM65551 NTI65551 ODE65551 ONA65551 OWW65551 PGS65551 PQO65551 QAK65551 QKG65551 QUC65551 RDY65551 RNU65551 RXQ65551 SHM65551 SRI65551 TBE65551 TLA65551 TUW65551 UES65551 UOO65551 UYK65551 VIG65551 VSC65551 WBY65551 WLU65551 WVQ65551 I131087 JE131087 TA131087 ACW131087 AMS131087 AWO131087 BGK131087 BQG131087 CAC131087 CJY131087 CTU131087 DDQ131087 DNM131087 DXI131087 EHE131087 ERA131087 FAW131087 FKS131087 FUO131087 GEK131087 GOG131087 GYC131087 HHY131087 HRU131087 IBQ131087 ILM131087 IVI131087 JFE131087 JPA131087 JYW131087 KIS131087 KSO131087 LCK131087 LMG131087 LWC131087 MFY131087 MPU131087 MZQ131087 NJM131087 NTI131087 ODE131087 ONA131087 OWW131087 PGS131087 PQO131087 QAK131087 QKG131087 QUC131087 RDY131087 RNU131087 RXQ131087 SHM131087 SRI131087 TBE131087 TLA131087 TUW131087 UES131087 UOO131087 UYK131087 VIG131087 VSC131087 WBY131087 WLU131087 WVQ131087 I196623 JE196623 TA196623 ACW196623 AMS196623 AWO196623 BGK196623 BQG196623 CAC196623 CJY196623 CTU196623 DDQ196623 DNM196623 DXI196623 EHE196623 ERA196623 FAW196623 FKS196623 FUO196623 GEK196623 GOG196623 GYC196623 HHY196623 HRU196623 IBQ196623 ILM196623 IVI196623 JFE196623 JPA196623 JYW196623 KIS196623 KSO196623 LCK196623 LMG196623 LWC196623 MFY196623 MPU196623 MZQ196623 NJM196623 NTI196623 ODE196623 ONA196623 OWW196623 PGS196623 PQO196623 QAK196623 QKG196623 QUC196623 RDY196623 RNU196623 RXQ196623 SHM196623 SRI196623 TBE196623 TLA196623 TUW196623 UES196623 UOO196623 UYK196623 VIG196623 VSC196623 WBY196623 WLU196623 WVQ196623 I262159 JE262159 TA262159 ACW262159 AMS262159 AWO262159 BGK262159 BQG262159 CAC262159 CJY262159 CTU262159 DDQ262159 DNM262159 DXI262159 EHE262159 ERA262159 FAW262159 FKS262159 FUO262159 GEK262159 GOG262159 GYC262159 HHY262159 HRU262159 IBQ262159 ILM262159 IVI262159 JFE262159 JPA262159 JYW262159 KIS262159 KSO262159 LCK262159 LMG262159 LWC262159 MFY262159 MPU262159 MZQ262159 NJM262159 NTI262159 ODE262159 ONA262159 OWW262159 PGS262159 PQO262159 QAK262159 QKG262159 QUC262159 RDY262159 RNU262159 RXQ262159 SHM262159 SRI262159 TBE262159 TLA262159 TUW262159 UES262159 UOO262159 UYK262159 VIG262159 VSC262159 WBY262159 WLU262159 WVQ262159 I327695 JE327695 TA327695 ACW327695 AMS327695 AWO327695 BGK327695 BQG327695 CAC327695 CJY327695 CTU327695 DDQ327695 DNM327695 DXI327695 EHE327695 ERA327695 FAW327695 FKS327695 FUO327695 GEK327695 GOG327695 GYC327695 HHY327695 HRU327695 IBQ327695 ILM327695 IVI327695 JFE327695 JPA327695 JYW327695 KIS327695 KSO327695 LCK327695 LMG327695 LWC327695 MFY327695 MPU327695 MZQ327695 NJM327695 NTI327695 ODE327695 ONA327695 OWW327695 PGS327695 PQO327695 QAK327695 QKG327695 QUC327695 RDY327695 RNU327695 RXQ327695 SHM327695 SRI327695 TBE327695 TLA327695 TUW327695 UES327695 UOO327695 UYK327695 VIG327695 VSC327695 WBY327695 WLU327695 WVQ327695 I393231 JE393231 TA393231 ACW393231 AMS393231 AWO393231 BGK393231 BQG393231 CAC393231 CJY393231 CTU393231 DDQ393231 DNM393231 DXI393231 EHE393231 ERA393231 FAW393231 FKS393231 FUO393231 GEK393231 GOG393231 GYC393231 HHY393231 HRU393231 IBQ393231 ILM393231 IVI393231 JFE393231 JPA393231 JYW393231 KIS393231 KSO393231 LCK393231 LMG393231 LWC393231 MFY393231 MPU393231 MZQ393231 NJM393231 NTI393231 ODE393231 ONA393231 OWW393231 PGS393231 PQO393231 QAK393231 QKG393231 QUC393231 RDY393231 RNU393231 RXQ393231 SHM393231 SRI393231 TBE393231 TLA393231 TUW393231 UES393231 UOO393231 UYK393231 VIG393231 VSC393231 WBY393231 WLU393231 WVQ393231 I458767 JE458767 TA458767 ACW458767 AMS458767 AWO458767 BGK458767 BQG458767 CAC458767 CJY458767 CTU458767 DDQ458767 DNM458767 DXI458767 EHE458767 ERA458767 FAW458767 FKS458767 FUO458767 GEK458767 GOG458767 GYC458767 HHY458767 HRU458767 IBQ458767 ILM458767 IVI458767 JFE458767 JPA458767 JYW458767 KIS458767 KSO458767 LCK458767 LMG458767 LWC458767 MFY458767 MPU458767 MZQ458767 NJM458767 NTI458767 ODE458767 ONA458767 OWW458767 PGS458767 PQO458767 QAK458767 QKG458767 QUC458767 RDY458767 RNU458767 RXQ458767 SHM458767 SRI458767 TBE458767 TLA458767 TUW458767 UES458767 UOO458767 UYK458767 VIG458767 VSC458767 WBY458767 WLU458767 WVQ458767 I524303 JE524303 TA524303 ACW524303 AMS524303 AWO524303 BGK524303 BQG524303 CAC524303 CJY524303 CTU524303 DDQ524303 DNM524303 DXI524303 EHE524303 ERA524303 FAW524303 FKS524303 FUO524303 GEK524303 GOG524303 GYC524303 HHY524303 HRU524303 IBQ524303 ILM524303 IVI524303 JFE524303 JPA524303 JYW524303 KIS524303 KSO524303 LCK524303 LMG524303 LWC524303 MFY524303 MPU524303 MZQ524303 NJM524303 NTI524303 ODE524303 ONA524303 OWW524303 PGS524303 PQO524303 QAK524303 QKG524303 QUC524303 RDY524303 RNU524303 RXQ524303 SHM524303 SRI524303 TBE524303 TLA524303 TUW524303 UES524303 UOO524303 UYK524303 VIG524303 VSC524303 WBY524303 WLU524303 WVQ524303 I589839 JE589839 TA589839 ACW589839 AMS589839 AWO589839 BGK589839 BQG589839 CAC589839 CJY589839 CTU589839 DDQ589839 DNM589839 DXI589839 EHE589839 ERA589839 FAW589839 FKS589839 FUO589839 GEK589839 GOG589839 GYC589839 HHY589839 HRU589839 IBQ589839 ILM589839 IVI589839 JFE589839 JPA589839 JYW589839 KIS589839 KSO589839 LCK589839 LMG589839 LWC589839 MFY589839 MPU589839 MZQ589839 NJM589839 NTI589839 ODE589839 ONA589839 OWW589839 PGS589839 PQO589839 QAK589839 QKG589839 QUC589839 RDY589839 RNU589839 RXQ589839 SHM589839 SRI589839 TBE589839 TLA589839 TUW589839 UES589839 UOO589839 UYK589839 VIG589839 VSC589839 WBY589839 WLU589839 WVQ589839 I655375 JE655375 TA655375 ACW655375 AMS655375 AWO655375 BGK655375 BQG655375 CAC655375 CJY655375 CTU655375 DDQ655375 DNM655375 DXI655375 EHE655375 ERA655375 FAW655375 FKS655375 FUO655375 GEK655375 GOG655375 GYC655375 HHY655375 HRU655375 IBQ655375 ILM655375 IVI655375 JFE655375 JPA655375 JYW655375 KIS655375 KSO655375 LCK655375 LMG655375 LWC655375 MFY655375 MPU655375 MZQ655375 NJM655375 NTI655375 ODE655375 ONA655375 OWW655375 PGS655375 PQO655375 QAK655375 QKG655375 QUC655375 RDY655375 RNU655375 RXQ655375 SHM655375 SRI655375 TBE655375 TLA655375 TUW655375 UES655375 UOO655375 UYK655375 VIG655375 VSC655375 WBY655375 WLU655375 WVQ655375 I720911 JE720911 TA720911 ACW720911 AMS720911 AWO720911 BGK720911 BQG720911 CAC720911 CJY720911 CTU720911 DDQ720911 DNM720911 DXI720911 EHE720911 ERA720911 FAW720911 FKS720911 FUO720911 GEK720911 GOG720911 GYC720911 HHY720911 HRU720911 IBQ720911 ILM720911 IVI720911 JFE720911 JPA720911 JYW720911 KIS720911 KSO720911 LCK720911 LMG720911 LWC720911 MFY720911 MPU720911 MZQ720911 NJM720911 NTI720911 ODE720911 ONA720911 OWW720911 PGS720911 PQO720911 QAK720911 QKG720911 QUC720911 RDY720911 RNU720911 RXQ720911 SHM720911 SRI720911 TBE720911 TLA720911 TUW720911 UES720911 UOO720911 UYK720911 VIG720911 VSC720911 WBY720911 WLU720911 WVQ720911 I786447 JE786447 TA786447 ACW786447 AMS786447 AWO786447 BGK786447 BQG786447 CAC786447 CJY786447 CTU786447 DDQ786447 DNM786447 DXI786447 EHE786447 ERA786447 FAW786447 FKS786447 FUO786447 GEK786447 GOG786447 GYC786447 HHY786447 HRU786447 IBQ786447 ILM786447 IVI786447 JFE786447 JPA786447 JYW786447 KIS786447 KSO786447 LCK786447 LMG786447 LWC786447 MFY786447 MPU786447 MZQ786447 NJM786447 NTI786447 ODE786447 ONA786447 OWW786447 PGS786447 PQO786447 QAK786447 QKG786447 QUC786447 RDY786447 RNU786447 RXQ786447 SHM786447 SRI786447 TBE786447 TLA786447 TUW786447 UES786447 UOO786447 UYK786447 VIG786447 VSC786447 WBY786447 WLU786447 WVQ786447 I851983 JE851983 TA851983 ACW851983 AMS851983 AWO851983 BGK851983 BQG851983 CAC851983 CJY851983 CTU851983 DDQ851983 DNM851983 DXI851983 EHE851983 ERA851983 FAW851983 FKS851983 FUO851983 GEK851983 GOG851983 GYC851983 HHY851983 HRU851983 IBQ851983 ILM851983 IVI851983 JFE851983 JPA851983 JYW851983 KIS851983 KSO851983 LCK851983 LMG851983 LWC851983 MFY851983 MPU851983 MZQ851983 NJM851983 NTI851983 ODE851983 ONA851983 OWW851983 PGS851983 PQO851983 QAK851983 QKG851983 QUC851983 RDY851983 RNU851983 RXQ851983 SHM851983 SRI851983 TBE851983 TLA851983 TUW851983 UES851983 UOO851983 UYK851983 VIG851983 VSC851983 WBY851983 WLU851983 WVQ851983 I917519 JE917519 TA917519 ACW917519 AMS917519 AWO917519 BGK917519 BQG917519 CAC917519 CJY917519 CTU917519 DDQ917519 DNM917519 DXI917519 EHE917519 ERA917519 FAW917519 FKS917519 FUO917519 GEK917519 GOG917519 GYC917519 HHY917519 HRU917519 IBQ917519 ILM917519 IVI917519 JFE917519 JPA917519 JYW917519 KIS917519 KSO917519 LCK917519 LMG917519 LWC917519 MFY917519 MPU917519 MZQ917519 NJM917519 NTI917519 ODE917519 ONA917519 OWW917519 PGS917519 PQO917519 QAK917519 QKG917519 QUC917519 RDY917519 RNU917519 RXQ917519 SHM917519 SRI917519 TBE917519 TLA917519 TUW917519 UES917519 UOO917519 UYK917519 VIG917519 VSC917519 WBY917519 WLU917519 WVQ917519 I983055 JE983055 TA983055 ACW983055 AMS983055 AWO983055 BGK983055 BQG983055 CAC983055 CJY983055 CTU983055 DDQ983055 DNM983055 DXI983055 EHE983055 ERA983055 FAW983055 FKS983055 FUO983055 GEK983055 GOG983055 GYC983055 HHY983055 HRU983055 IBQ983055 ILM983055 IVI983055 JFE983055 JPA983055 JYW983055 KIS983055 KSO983055 LCK983055 LMG983055 LWC983055 MFY983055 MPU983055 MZQ983055 NJM983055 NTI983055 ODE983055 ONA983055 OWW983055 PGS983055 PQO983055 QAK983055 QKG983055 QUC983055 RDY983055 RNU983055 RXQ983055 SHM983055 SRI983055 TBE983055 TLA983055 TUW983055 UES983055 UOO983055 UYK983055 VIG983055 VSC983055 WBY983055 WLU983055 WVQ983055">
      <formula1>1</formula1>
      <formula2>5501</formula2>
    </dataValidation>
    <dataValidation type="whole" allowBlank="1" showInputMessage="1" showErrorMessage="1" error="1&lt;=kodas&lt;901" sqref="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K15:M15 JG15:JI15 TC15:TE15 ACY15:ADA15 AMU15:AMW15 AWQ15:AWS15 BGM15:BGO15 BQI15:BQK15 CAE15:CAG15 CKA15:CKC15 CTW15:CTY15 DDS15:DDU15 DNO15:DNQ15 DXK15:DXM15 EHG15:EHI15 ERC15:ERE15 FAY15:FBA15 FKU15:FKW15 FUQ15:FUS15 GEM15:GEO15 GOI15:GOK15 GYE15:GYG15 HIA15:HIC15 HRW15:HRY15 IBS15:IBU15 ILO15:ILQ15 IVK15:IVM15 JFG15:JFI15 JPC15:JPE15 JYY15:JZA15 KIU15:KIW15 KSQ15:KSS15 LCM15:LCO15 LMI15:LMK15 LWE15:LWG15 MGA15:MGC15 MPW15:MPY15 MZS15:MZU15 NJO15:NJQ15 NTK15:NTM15 ODG15:ODI15 ONC15:ONE15 OWY15:OXA15 PGU15:PGW15 PQQ15:PQS15 QAM15:QAO15 QKI15:QKK15 QUE15:QUG15 REA15:REC15 RNW15:RNY15 RXS15:RXU15 SHO15:SHQ15 SRK15:SRM15 TBG15:TBI15 TLC15:TLE15 TUY15:TVA15 UEU15:UEW15 UOQ15:UOS15 UYM15:UYO15 VII15:VIK15 VSE15:VSG15 WCA15:WCC15 WLW15:WLY15 WVS15:WVU15 K65551:M65551 JG65551:JI65551 TC65551:TE65551 ACY65551:ADA65551 AMU65551:AMW65551 AWQ65551:AWS65551 BGM65551:BGO65551 BQI65551:BQK65551 CAE65551:CAG65551 CKA65551:CKC65551 CTW65551:CTY65551 DDS65551:DDU65551 DNO65551:DNQ65551 DXK65551:DXM65551 EHG65551:EHI65551 ERC65551:ERE65551 FAY65551:FBA65551 FKU65551:FKW65551 FUQ65551:FUS65551 GEM65551:GEO65551 GOI65551:GOK65551 GYE65551:GYG65551 HIA65551:HIC65551 HRW65551:HRY65551 IBS65551:IBU65551 ILO65551:ILQ65551 IVK65551:IVM65551 JFG65551:JFI65551 JPC65551:JPE65551 JYY65551:JZA65551 KIU65551:KIW65551 KSQ65551:KSS65551 LCM65551:LCO65551 LMI65551:LMK65551 LWE65551:LWG65551 MGA65551:MGC65551 MPW65551:MPY65551 MZS65551:MZU65551 NJO65551:NJQ65551 NTK65551:NTM65551 ODG65551:ODI65551 ONC65551:ONE65551 OWY65551:OXA65551 PGU65551:PGW65551 PQQ65551:PQS65551 QAM65551:QAO65551 QKI65551:QKK65551 QUE65551:QUG65551 REA65551:REC65551 RNW65551:RNY65551 RXS65551:RXU65551 SHO65551:SHQ65551 SRK65551:SRM65551 TBG65551:TBI65551 TLC65551:TLE65551 TUY65551:TVA65551 UEU65551:UEW65551 UOQ65551:UOS65551 UYM65551:UYO65551 VII65551:VIK65551 VSE65551:VSG65551 WCA65551:WCC65551 WLW65551:WLY65551 WVS65551:WVU65551 K131087:M131087 JG131087:JI131087 TC131087:TE131087 ACY131087:ADA131087 AMU131087:AMW131087 AWQ131087:AWS131087 BGM131087:BGO131087 BQI131087:BQK131087 CAE131087:CAG131087 CKA131087:CKC131087 CTW131087:CTY131087 DDS131087:DDU131087 DNO131087:DNQ131087 DXK131087:DXM131087 EHG131087:EHI131087 ERC131087:ERE131087 FAY131087:FBA131087 FKU131087:FKW131087 FUQ131087:FUS131087 GEM131087:GEO131087 GOI131087:GOK131087 GYE131087:GYG131087 HIA131087:HIC131087 HRW131087:HRY131087 IBS131087:IBU131087 ILO131087:ILQ131087 IVK131087:IVM131087 JFG131087:JFI131087 JPC131087:JPE131087 JYY131087:JZA131087 KIU131087:KIW131087 KSQ131087:KSS131087 LCM131087:LCO131087 LMI131087:LMK131087 LWE131087:LWG131087 MGA131087:MGC131087 MPW131087:MPY131087 MZS131087:MZU131087 NJO131087:NJQ131087 NTK131087:NTM131087 ODG131087:ODI131087 ONC131087:ONE131087 OWY131087:OXA131087 PGU131087:PGW131087 PQQ131087:PQS131087 QAM131087:QAO131087 QKI131087:QKK131087 QUE131087:QUG131087 REA131087:REC131087 RNW131087:RNY131087 RXS131087:RXU131087 SHO131087:SHQ131087 SRK131087:SRM131087 TBG131087:TBI131087 TLC131087:TLE131087 TUY131087:TVA131087 UEU131087:UEW131087 UOQ131087:UOS131087 UYM131087:UYO131087 VII131087:VIK131087 VSE131087:VSG131087 WCA131087:WCC131087 WLW131087:WLY131087 WVS131087:WVU131087 K196623:M196623 JG196623:JI196623 TC196623:TE196623 ACY196623:ADA196623 AMU196623:AMW196623 AWQ196623:AWS196623 BGM196623:BGO196623 BQI196623:BQK196623 CAE196623:CAG196623 CKA196623:CKC196623 CTW196623:CTY196623 DDS196623:DDU196623 DNO196623:DNQ196623 DXK196623:DXM196623 EHG196623:EHI196623 ERC196623:ERE196623 FAY196623:FBA196623 FKU196623:FKW196623 FUQ196623:FUS196623 GEM196623:GEO196623 GOI196623:GOK196623 GYE196623:GYG196623 HIA196623:HIC196623 HRW196623:HRY196623 IBS196623:IBU196623 ILO196623:ILQ196623 IVK196623:IVM196623 JFG196623:JFI196623 JPC196623:JPE196623 JYY196623:JZA196623 KIU196623:KIW196623 KSQ196623:KSS196623 LCM196623:LCO196623 LMI196623:LMK196623 LWE196623:LWG196623 MGA196623:MGC196623 MPW196623:MPY196623 MZS196623:MZU196623 NJO196623:NJQ196623 NTK196623:NTM196623 ODG196623:ODI196623 ONC196623:ONE196623 OWY196623:OXA196623 PGU196623:PGW196623 PQQ196623:PQS196623 QAM196623:QAO196623 QKI196623:QKK196623 QUE196623:QUG196623 REA196623:REC196623 RNW196623:RNY196623 RXS196623:RXU196623 SHO196623:SHQ196623 SRK196623:SRM196623 TBG196623:TBI196623 TLC196623:TLE196623 TUY196623:TVA196623 UEU196623:UEW196623 UOQ196623:UOS196623 UYM196623:UYO196623 VII196623:VIK196623 VSE196623:VSG196623 WCA196623:WCC196623 WLW196623:WLY196623 WVS196623:WVU196623 K262159:M262159 JG262159:JI262159 TC262159:TE262159 ACY262159:ADA262159 AMU262159:AMW262159 AWQ262159:AWS262159 BGM262159:BGO262159 BQI262159:BQK262159 CAE262159:CAG262159 CKA262159:CKC262159 CTW262159:CTY262159 DDS262159:DDU262159 DNO262159:DNQ262159 DXK262159:DXM262159 EHG262159:EHI262159 ERC262159:ERE262159 FAY262159:FBA262159 FKU262159:FKW262159 FUQ262159:FUS262159 GEM262159:GEO262159 GOI262159:GOK262159 GYE262159:GYG262159 HIA262159:HIC262159 HRW262159:HRY262159 IBS262159:IBU262159 ILO262159:ILQ262159 IVK262159:IVM262159 JFG262159:JFI262159 JPC262159:JPE262159 JYY262159:JZA262159 KIU262159:KIW262159 KSQ262159:KSS262159 LCM262159:LCO262159 LMI262159:LMK262159 LWE262159:LWG262159 MGA262159:MGC262159 MPW262159:MPY262159 MZS262159:MZU262159 NJO262159:NJQ262159 NTK262159:NTM262159 ODG262159:ODI262159 ONC262159:ONE262159 OWY262159:OXA262159 PGU262159:PGW262159 PQQ262159:PQS262159 QAM262159:QAO262159 QKI262159:QKK262159 QUE262159:QUG262159 REA262159:REC262159 RNW262159:RNY262159 RXS262159:RXU262159 SHO262159:SHQ262159 SRK262159:SRM262159 TBG262159:TBI262159 TLC262159:TLE262159 TUY262159:TVA262159 UEU262159:UEW262159 UOQ262159:UOS262159 UYM262159:UYO262159 VII262159:VIK262159 VSE262159:VSG262159 WCA262159:WCC262159 WLW262159:WLY262159 WVS262159:WVU262159 K327695:M327695 JG327695:JI327695 TC327695:TE327695 ACY327695:ADA327695 AMU327695:AMW327695 AWQ327695:AWS327695 BGM327695:BGO327695 BQI327695:BQK327695 CAE327695:CAG327695 CKA327695:CKC327695 CTW327695:CTY327695 DDS327695:DDU327695 DNO327695:DNQ327695 DXK327695:DXM327695 EHG327695:EHI327695 ERC327695:ERE327695 FAY327695:FBA327695 FKU327695:FKW327695 FUQ327695:FUS327695 GEM327695:GEO327695 GOI327695:GOK327695 GYE327695:GYG327695 HIA327695:HIC327695 HRW327695:HRY327695 IBS327695:IBU327695 ILO327695:ILQ327695 IVK327695:IVM327695 JFG327695:JFI327695 JPC327695:JPE327695 JYY327695:JZA327695 KIU327695:KIW327695 KSQ327695:KSS327695 LCM327695:LCO327695 LMI327695:LMK327695 LWE327695:LWG327695 MGA327695:MGC327695 MPW327695:MPY327695 MZS327695:MZU327695 NJO327695:NJQ327695 NTK327695:NTM327695 ODG327695:ODI327695 ONC327695:ONE327695 OWY327695:OXA327695 PGU327695:PGW327695 PQQ327695:PQS327695 QAM327695:QAO327695 QKI327695:QKK327695 QUE327695:QUG327695 REA327695:REC327695 RNW327695:RNY327695 RXS327695:RXU327695 SHO327695:SHQ327695 SRK327695:SRM327695 TBG327695:TBI327695 TLC327695:TLE327695 TUY327695:TVA327695 UEU327695:UEW327695 UOQ327695:UOS327695 UYM327695:UYO327695 VII327695:VIK327695 VSE327695:VSG327695 WCA327695:WCC327695 WLW327695:WLY327695 WVS327695:WVU327695 K393231:M393231 JG393231:JI393231 TC393231:TE393231 ACY393231:ADA393231 AMU393231:AMW393231 AWQ393231:AWS393231 BGM393231:BGO393231 BQI393231:BQK393231 CAE393231:CAG393231 CKA393231:CKC393231 CTW393231:CTY393231 DDS393231:DDU393231 DNO393231:DNQ393231 DXK393231:DXM393231 EHG393231:EHI393231 ERC393231:ERE393231 FAY393231:FBA393231 FKU393231:FKW393231 FUQ393231:FUS393231 GEM393231:GEO393231 GOI393231:GOK393231 GYE393231:GYG393231 HIA393231:HIC393231 HRW393231:HRY393231 IBS393231:IBU393231 ILO393231:ILQ393231 IVK393231:IVM393231 JFG393231:JFI393231 JPC393231:JPE393231 JYY393231:JZA393231 KIU393231:KIW393231 KSQ393231:KSS393231 LCM393231:LCO393231 LMI393231:LMK393231 LWE393231:LWG393231 MGA393231:MGC393231 MPW393231:MPY393231 MZS393231:MZU393231 NJO393231:NJQ393231 NTK393231:NTM393231 ODG393231:ODI393231 ONC393231:ONE393231 OWY393231:OXA393231 PGU393231:PGW393231 PQQ393231:PQS393231 QAM393231:QAO393231 QKI393231:QKK393231 QUE393231:QUG393231 REA393231:REC393231 RNW393231:RNY393231 RXS393231:RXU393231 SHO393231:SHQ393231 SRK393231:SRM393231 TBG393231:TBI393231 TLC393231:TLE393231 TUY393231:TVA393231 UEU393231:UEW393231 UOQ393231:UOS393231 UYM393231:UYO393231 VII393231:VIK393231 VSE393231:VSG393231 WCA393231:WCC393231 WLW393231:WLY393231 WVS393231:WVU393231 K458767:M458767 JG458767:JI458767 TC458767:TE458767 ACY458767:ADA458767 AMU458767:AMW458767 AWQ458767:AWS458767 BGM458767:BGO458767 BQI458767:BQK458767 CAE458767:CAG458767 CKA458767:CKC458767 CTW458767:CTY458767 DDS458767:DDU458767 DNO458767:DNQ458767 DXK458767:DXM458767 EHG458767:EHI458767 ERC458767:ERE458767 FAY458767:FBA458767 FKU458767:FKW458767 FUQ458767:FUS458767 GEM458767:GEO458767 GOI458767:GOK458767 GYE458767:GYG458767 HIA458767:HIC458767 HRW458767:HRY458767 IBS458767:IBU458767 ILO458767:ILQ458767 IVK458767:IVM458767 JFG458767:JFI458767 JPC458767:JPE458767 JYY458767:JZA458767 KIU458767:KIW458767 KSQ458767:KSS458767 LCM458767:LCO458767 LMI458767:LMK458767 LWE458767:LWG458767 MGA458767:MGC458767 MPW458767:MPY458767 MZS458767:MZU458767 NJO458767:NJQ458767 NTK458767:NTM458767 ODG458767:ODI458767 ONC458767:ONE458767 OWY458767:OXA458767 PGU458767:PGW458767 PQQ458767:PQS458767 QAM458767:QAO458767 QKI458767:QKK458767 QUE458767:QUG458767 REA458767:REC458767 RNW458767:RNY458767 RXS458767:RXU458767 SHO458767:SHQ458767 SRK458767:SRM458767 TBG458767:TBI458767 TLC458767:TLE458767 TUY458767:TVA458767 UEU458767:UEW458767 UOQ458767:UOS458767 UYM458767:UYO458767 VII458767:VIK458767 VSE458767:VSG458767 WCA458767:WCC458767 WLW458767:WLY458767 WVS458767:WVU458767 K524303:M524303 JG524303:JI524303 TC524303:TE524303 ACY524303:ADA524303 AMU524303:AMW524303 AWQ524303:AWS524303 BGM524303:BGO524303 BQI524303:BQK524303 CAE524303:CAG524303 CKA524303:CKC524303 CTW524303:CTY524303 DDS524303:DDU524303 DNO524303:DNQ524303 DXK524303:DXM524303 EHG524303:EHI524303 ERC524303:ERE524303 FAY524303:FBA524303 FKU524303:FKW524303 FUQ524303:FUS524303 GEM524303:GEO524303 GOI524303:GOK524303 GYE524303:GYG524303 HIA524303:HIC524303 HRW524303:HRY524303 IBS524303:IBU524303 ILO524303:ILQ524303 IVK524303:IVM524303 JFG524303:JFI524303 JPC524303:JPE524303 JYY524303:JZA524303 KIU524303:KIW524303 KSQ524303:KSS524303 LCM524303:LCO524303 LMI524303:LMK524303 LWE524303:LWG524303 MGA524303:MGC524303 MPW524303:MPY524303 MZS524303:MZU524303 NJO524303:NJQ524303 NTK524303:NTM524303 ODG524303:ODI524303 ONC524303:ONE524303 OWY524303:OXA524303 PGU524303:PGW524303 PQQ524303:PQS524303 QAM524303:QAO524303 QKI524303:QKK524303 QUE524303:QUG524303 REA524303:REC524303 RNW524303:RNY524303 RXS524303:RXU524303 SHO524303:SHQ524303 SRK524303:SRM524303 TBG524303:TBI524303 TLC524303:TLE524303 TUY524303:TVA524303 UEU524303:UEW524303 UOQ524303:UOS524303 UYM524303:UYO524303 VII524303:VIK524303 VSE524303:VSG524303 WCA524303:WCC524303 WLW524303:WLY524303 WVS524303:WVU524303 K589839:M589839 JG589839:JI589839 TC589839:TE589839 ACY589839:ADA589839 AMU589839:AMW589839 AWQ589839:AWS589839 BGM589839:BGO589839 BQI589839:BQK589839 CAE589839:CAG589839 CKA589839:CKC589839 CTW589839:CTY589839 DDS589839:DDU589839 DNO589839:DNQ589839 DXK589839:DXM589839 EHG589839:EHI589839 ERC589839:ERE589839 FAY589839:FBA589839 FKU589839:FKW589839 FUQ589839:FUS589839 GEM589839:GEO589839 GOI589839:GOK589839 GYE589839:GYG589839 HIA589839:HIC589839 HRW589839:HRY589839 IBS589839:IBU589839 ILO589839:ILQ589839 IVK589839:IVM589839 JFG589839:JFI589839 JPC589839:JPE589839 JYY589839:JZA589839 KIU589839:KIW589839 KSQ589839:KSS589839 LCM589839:LCO589839 LMI589839:LMK589839 LWE589839:LWG589839 MGA589839:MGC589839 MPW589839:MPY589839 MZS589839:MZU589839 NJO589839:NJQ589839 NTK589839:NTM589839 ODG589839:ODI589839 ONC589839:ONE589839 OWY589839:OXA589839 PGU589839:PGW589839 PQQ589839:PQS589839 QAM589839:QAO589839 QKI589839:QKK589839 QUE589839:QUG589839 REA589839:REC589839 RNW589839:RNY589839 RXS589839:RXU589839 SHO589839:SHQ589839 SRK589839:SRM589839 TBG589839:TBI589839 TLC589839:TLE589839 TUY589839:TVA589839 UEU589839:UEW589839 UOQ589839:UOS589839 UYM589839:UYO589839 VII589839:VIK589839 VSE589839:VSG589839 WCA589839:WCC589839 WLW589839:WLY589839 WVS589839:WVU589839 K655375:M655375 JG655375:JI655375 TC655375:TE655375 ACY655375:ADA655375 AMU655375:AMW655375 AWQ655375:AWS655375 BGM655375:BGO655375 BQI655375:BQK655375 CAE655375:CAG655375 CKA655375:CKC655375 CTW655375:CTY655375 DDS655375:DDU655375 DNO655375:DNQ655375 DXK655375:DXM655375 EHG655375:EHI655375 ERC655375:ERE655375 FAY655375:FBA655375 FKU655375:FKW655375 FUQ655375:FUS655375 GEM655375:GEO655375 GOI655375:GOK655375 GYE655375:GYG655375 HIA655375:HIC655375 HRW655375:HRY655375 IBS655375:IBU655375 ILO655375:ILQ655375 IVK655375:IVM655375 JFG655375:JFI655375 JPC655375:JPE655375 JYY655375:JZA655375 KIU655375:KIW655375 KSQ655375:KSS655375 LCM655375:LCO655375 LMI655375:LMK655375 LWE655375:LWG655375 MGA655375:MGC655375 MPW655375:MPY655375 MZS655375:MZU655375 NJO655375:NJQ655375 NTK655375:NTM655375 ODG655375:ODI655375 ONC655375:ONE655375 OWY655375:OXA655375 PGU655375:PGW655375 PQQ655375:PQS655375 QAM655375:QAO655375 QKI655375:QKK655375 QUE655375:QUG655375 REA655375:REC655375 RNW655375:RNY655375 RXS655375:RXU655375 SHO655375:SHQ655375 SRK655375:SRM655375 TBG655375:TBI655375 TLC655375:TLE655375 TUY655375:TVA655375 UEU655375:UEW655375 UOQ655375:UOS655375 UYM655375:UYO655375 VII655375:VIK655375 VSE655375:VSG655375 WCA655375:WCC655375 WLW655375:WLY655375 WVS655375:WVU655375 K720911:M720911 JG720911:JI720911 TC720911:TE720911 ACY720911:ADA720911 AMU720911:AMW720911 AWQ720911:AWS720911 BGM720911:BGO720911 BQI720911:BQK720911 CAE720911:CAG720911 CKA720911:CKC720911 CTW720911:CTY720911 DDS720911:DDU720911 DNO720911:DNQ720911 DXK720911:DXM720911 EHG720911:EHI720911 ERC720911:ERE720911 FAY720911:FBA720911 FKU720911:FKW720911 FUQ720911:FUS720911 GEM720911:GEO720911 GOI720911:GOK720911 GYE720911:GYG720911 HIA720911:HIC720911 HRW720911:HRY720911 IBS720911:IBU720911 ILO720911:ILQ720911 IVK720911:IVM720911 JFG720911:JFI720911 JPC720911:JPE720911 JYY720911:JZA720911 KIU720911:KIW720911 KSQ720911:KSS720911 LCM720911:LCO720911 LMI720911:LMK720911 LWE720911:LWG720911 MGA720911:MGC720911 MPW720911:MPY720911 MZS720911:MZU720911 NJO720911:NJQ720911 NTK720911:NTM720911 ODG720911:ODI720911 ONC720911:ONE720911 OWY720911:OXA720911 PGU720911:PGW720911 PQQ720911:PQS720911 QAM720911:QAO720911 QKI720911:QKK720911 QUE720911:QUG720911 REA720911:REC720911 RNW720911:RNY720911 RXS720911:RXU720911 SHO720911:SHQ720911 SRK720911:SRM720911 TBG720911:TBI720911 TLC720911:TLE720911 TUY720911:TVA720911 UEU720911:UEW720911 UOQ720911:UOS720911 UYM720911:UYO720911 VII720911:VIK720911 VSE720911:VSG720911 WCA720911:WCC720911 WLW720911:WLY720911 WVS720911:WVU720911 K786447:M786447 JG786447:JI786447 TC786447:TE786447 ACY786447:ADA786447 AMU786447:AMW786447 AWQ786447:AWS786447 BGM786447:BGO786447 BQI786447:BQK786447 CAE786447:CAG786447 CKA786447:CKC786447 CTW786447:CTY786447 DDS786447:DDU786447 DNO786447:DNQ786447 DXK786447:DXM786447 EHG786447:EHI786447 ERC786447:ERE786447 FAY786447:FBA786447 FKU786447:FKW786447 FUQ786447:FUS786447 GEM786447:GEO786447 GOI786447:GOK786447 GYE786447:GYG786447 HIA786447:HIC786447 HRW786447:HRY786447 IBS786447:IBU786447 ILO786447:ILQ786447 IVK786447:IVM786447 JFG786447:JFI786447 JPC786447:JPE786447 JYY786447:JZA786447 KIU786447:KIW786447 KSQ786447:KSS786447 LCM786447:LCO786447 LMI786447:LMK786447 LWE786447:LWG786447 MGA786447:MGC786447 MPW786447:MPY786447 MZS786447:MZU786447 NJO786447:NJQ786447 NTK786447:NTM786447 ODG786447:ODI786447 ONC786447:ONE786447 OWY786447:OXA786447 PGU786447:PGW786447 PQQ786447:PQS786447 QAM786447:QAO786447 QKI786447:QKK786447 QUE786447:QUG786447 REA786447:REC786447 RNW786447:RNY786447 RXS786447:RXU786447 SHO786447:SHQ786447 SRK786447:SRM786447 TBG786447:TBI786447 TLC786447:TLE786447 TUY786447:TVA786447 UEU786447:UEW786447 UOQ786447:UOS786447 UYM786447:UYO786447 VII786447:VIK786447 VSE786447:VSG786447 WCA786447:WCC786447 WLW786447:WLY786447 WVS786447:WVU786447 K851983:M851983 JG851983:JI851983 TC851983:TE851983 ACY851983:ADA851983 AMU851983:AMW851983 AWQ851983:AWS851983 BGM851983:BGO851983 BQI851983:BQK851983 CAE851983:CAG851983 CKA851983:CKC851983 CTW851983:CTY851983 DDS851983:DDU851983 DNO851983:DNQ851983 DXK851983:DXM851983 EHG851983:EHI851983 ERC851983:ERE851983 FAY851983:FBA851983 FKU851983:FKW851983 FUQ851983:FUS851983 GEM851983:GEO851983 GOI851983:GOK851983 GYE851983:GYG851983 HIA851983:HIC851983 HRW851983:HRY851983 IBS851983:IBU851983 ILO851983:ILQ851983 IVK851983:IVM851983 JFG851983:JFI851983 JPC851983:JPE851983 JYY851983:JZA851983 KIU851983:KIW851983 KSQ851983:KSS851983 LCM851983:LCO851983 LMI851983:LMK851983 LWE851983:LWG851983 MGA851983:MGC851983 MPW851983:MPY851983 MZS851983:MZU851983 NJO851983:NJQ851983 NTK851983:NTM851983 ODG851983:ODI851983 ONC851983:ONE851983 OWY851983:OXA851983 PGU851983:PGW851983 PQQ851983:PQS851983 QAM851983:QAO851983 QKI851983:QKK851983 QUE851983:QUG851983 REA851983:REC851983 RNW851983:RNY851983 RXS851983:RXU851983 SHO851983:SHQ851983 SRK851983:SRM851983 TBG851983:TBI851983 TLC851983:TLE851983 TUY851983:TVA851983 UEU851983:UEW851983 UOQ851983:UOS851983 UYM851983:UYO851983 VII851983:VIK851983 VSE851983:VSG851983 WCA851983:WCC851983 WLW851983:WLY851983 WVS851983:WVU851983 K917519:M917519 JG917519:JI917519 TC917519:TE917519 ACY917519:ADA917519 AMU917519:AMW917519 AWQ917519:AWS917519 BGM917519:BGO917519 BQI917519:BQK917519 CAE917519:CAG917519 CKA917519:CKC917519 CTW917519:CTY917519 DDS917519:DDU917519 DNO917519:DNQ917519 DXK917519:DXM917519 EHG917519:EHI917519 ERC917519:ERE917519 FAY917519:FBA917519 FKU917519:FKW917519 FUQ917519:FUS917519 GEM917519:GEO917519 GOI917519:GOK917519 GYE917519:GYG917519 HIA917519:HIC917519 HRW917519:HRY917519 IBS917519:IBU917519 ILO917519:ILQ917519 IVK917519:IVM917519 JFG917519:JFI917519 JPC917519:JPE917519 JYY917519:JZA917519 KIU917519:KIW917519 KSQ917519:KSS917519 LCM917519:LCO917519 LMI917519:LMK917519 LWE917519:LWG917519 MGA917519:MGC917519 MPW917519:MPY917519 MZS917519:MZU917519 NJO917519:NJQ917519 NTK917519:NTM917519 ODG917519:ODI917519 ONC917519:ONE917519 OWY917519:OXA917519 PGU917519:PGW917519 PQQ917519:PQS917519 QAM917519:QAO917519 QKI917519:QKK917519 QUE917519:QUG917519 REA917519:REC917519 RNW917519:RNY917519 RXS917519:RXU917519 SHO917519:SHQ917519 SRK917519:SRM917519 TBG917519:TBI917519 TLC917519:TLE917519 TUY917519:TVA917519 UEU917519:UEW917519 UOQ917519:UOS917519 UYM917519:UYO917519 VII917519:VIK917519 VSE917519:VSG917519 WCA917519:WCC917519 WLW917519:WLY917519 WVS917519:WVU917519 K983055:M983055 JG983055:JI983055 TC983055:TE983055 ACY983055:ADA983055 AMU983055:AMW983055 AWQ983055:AWS983055 BGM983055:BGO983055 BQI983055:BQK983055 CAE983055:CAG983055 CKA983055:CKC983055 CTW983055:CTY983055 DDS983055:DDU983055 DNO983055:DNQ983055 DXK983055:DXM983055 EHG983055:EHI983055 ERC983055:ERE983055 FAY983055:FBA983055 FKU983055:FKW983055 FUQ983055:FUS983055 GEM983055:GEO983055 GOI983055:GOK983055 GYE983055:GYG983055 HIA983055:HIC983055 HRW983055:HRY983055 IBS983055:IBU983055 ILO983055:ILQ983055 IVK983055:IVM983055 JFG983055:JFI983055 JPC983055:JPE983055 JYY983055:JZA983055 KIU983055:KIW983055 KSQ983055:KSS983055 LCM983055:LCO983055 LMI983055:LMK983055 LWE983055:LWG983055 MGA983055:MGC983055 MPW983055:MPY983055 MZS983055:MZU983055 NJO983055:NJQ983055 NTK983055:NTM983055 ODG983055:ODI983055 ONC983055:ONE983055 OWY983055:OXA983055 PGU983055:PGW983055 PQQ983055:PQS983055 QAM983055:QAO983055 QKI983055:QKK983055 QUE983055:QUG983055 REA983055:REC983055 RNW983055:RNY983055 RXS983055:RXU983055 SHO983055:SHQ983055 SRK983055:SRM983055 TBG983055:TBI983055 TLC983055:TLE983055 TUY983055:TVA983055 UEU983055:UEW983055 UOQ983055:UOS983055 UYM983055:UYO983055 VII983055:VIK983055 VSE983055:VSG983055 WCA983055:WCC983055 WLW983055:WLY983055 WVS983055:WVU983055 C15:F15 IY15:JB15 SU15:SX15 ACQ15:ACT15 AMM15:AMP15 AWI15:AWL15 BGE15:BGH15 BQA15:BQD15 BZW15:BZZ15 CJS15:CJV15 CTO15:CTR15 DDK15:DDN15 DNG15:DNJ15 DXC15:DXF15 EGY15:EHB15 EQU15:EQX15 FAQ15:FAT15 FKM15:FKP15 FUI15:FUL15 GEE15:GEH15 GOA15:GOD15 GXW15:GXZ15 HHS15:HHV15 HRO15:HRR15 IBK15:IBN15 ILG15:ILJ15 IVC15:IVF15 JEY15:JFB15 JOU15:JOX15 JYQ15:JYT15 KIM15:KIP15 KSI15:KSL15 LCE15:LCH15 LMA15:LMD15 LVW15:LVZ15 MFS15:MFV15 MPO15:MPR15 MZK15:MZN15 NJG15:NJJ15 NTC15:NTF15 OCY15:ODB15 OMU15:OMX15 OWQ15:OWT15 PGM15:PGP15 PQI15:PQL15 QAE15:QAH15 QKA15:QKD15 QTW15:QTZ15 RDS15:RDV15 RNO15:RNR15 RXK15:RXN15 SHG15:SHJ15 SRC15:SRF15 TAY15:TBB15 TKU15:TKX15 TUQ15:TUT15 UEM15:UEP15 UOI15:UOL15 UYE15:UYH15 VIA15:VID15 VRW15:VRZ15 WBS15:WBV15 WLO15:WLR15 WVK15:WVN15 C65551:F65551 IY65551:JB65551 SU65551:SX65551 ACQ65551:ACT65551 AMM65551:AMP65551 AWI65551:AWL65551 BGE65551:BGH65551 BQA65551:BQD65551 BZW65551:BZZ65551 CJS65551:CJV65551 CTO65551:CTR65551 DDK65551:DDN65551 DNG65551:DNJ65551 DXC65551:DXF65551 EGY65551:EHB65551 EQU65551:EQX65551 FAQ65551:FAT65551 FKM65551:FKP65551 FUI65551:FUL65551 GEE65551:GEH65551 GOA65551:GOD65551 GXW65551:GXZ65551 HHS65551:HHV65551 HRO65551:HRR65551 IBK65551:IBN65551 ILG65551:ILJ65551 IVC65551:IVF65551 JEY65551:JFB65551 JOU65551:JOX65551 JYQ65551:JYT65551 KIM65551:KIP65551 KSI65551:KSL65551 LCE65551:LCH65551 LMA65551:LMD65551 LVW65551:LVZ65551 MFS65551:MFV65551 MPO65551:MPR65551 MZK65551:MZN65551 NJG65551:NJJ65551 NTC65551:NTF65551 OCY65551:ODB65551 OMU65551:OMX65551 OWQ65551:OWT65551 PGM65551:PGP65551 PQI65551:PQL65551 QAE65551:QAH65551 QKA65551:QKD65551 QTW65551:QTZ65551 RDS65551:RDV65551 RNO65551:RNR65551 RXK65551:RXN65551 SHG65551:SHJ65551 SRC65551:SRF65551 TAY65551:TBB65551 TKU65551:TKX65551 TUQ65551:TUT65551 UEM65551:UEP65551 UOI65551:UOL65551 UYE65551:UYH65551 VIA65551:VID65551 VRW65551:VRZ65551 WBS65551:WBV65551 WLO65551:WLR65551 WVK65551:WVN65551 C131087:F131087 IY131087:JB131087 SU131087:SX131087 ACQ131087:ACT131087 AMM131087:AMP131087 AWI131087:AWL131087 BGE131087:BGH131087 BQA131087:BQD131087 BZW131087:BZZ131087 CJS131087:CJV131087 CTO131087:CTR131087 DDK131087:DDN131087 DNG131087:DNJ131087 DXC131087:DXF131087 EGY131087:EHB131087 EQU131087:EQX131087 FAQ131087:FAT131087 FKM131087:FKP131087 FUI131087:FUL131087 GEE131087:GEH131087 GOA131087:GOD131087 GXW131087:GXZ131087 HHS131087:HHV131087 HRO131087:HRR131087 IBK131087:IBN131087 ILG131087:ILJ131087 IVC131087:IVF131087 JEY131087:JFB131087 JOU131087:JOX131087 JYQ131087:JYT131087 KIM131087:KIP131087 KSI131087:KSL131087 LCE131087:LCH131087 LMA131087:LMD131087 LVW131087:LVZ131087 MFS131087:MFV131087 MPO131087:MPR131087 MZK131087:MZN131087 NJG131087:NJJ131087 NTC131087:NTF131087 OCY131087:ODB131087 OMU131087:OMX131087 OWQ131087:OWT131087 PGM131087:PGP131087 PQI131087:PQL131087 QAE131087:QAH131087 QKA131087:QKD131087 QTW131087:QTZ131087 RDS131087:RDV131087 RNO131087:RNR131087 RXK131087:RXN131087 SHG131087:SHJ131087 SRC131087:SRF131087 TAY131087:TBB131087 TKU131087:TKX131087 TUQ131087:TUT131087 UEM131087:UEP131087 UOI131087:UOL131087 UYE131087:UYH131087 VIA131087:VID131087 VRW131087:VRZ131087 WBS131087:WBV131087 WLO131087:WLR131087 WVK131087:WVN131087 C196623:F196623 IY196623:JB196623 SU196623:SX196623 ACQ196623:ACT196623 AMM196623:AMP196623 AWI196623:AWL196623 BGE196623:BGH196623 BQA196623:BQD196623 BZW196623:BZZ196623 CJS196623:CJV196623 CTO196623:CTR196623 DDK196623:DDN196623 DNG196623:DNJ196623 DXC196623:DXF196623 EGY196623:EHB196623 EQU196623:EQX196623 FAQ196623:FAT196623 FKM196623:FKP196623 FUI196623:FUL196623 GEE196623:GEH196623 GOA196623:GOD196623 GXW196623:GXZ196623 HHS196623:HHV196623 HRO196623:HRR196623 IBK196623:IBN196623 ILG196623:ILJ196623 IVC196623:IVF196623 JEY196623:JFB196623 JOU196623:JOX196623 JYQ196623:JYT196623 KIM196623:KIP196623 KSI196623:KSL196623 LCE196623:LCH196623 LMA196623:LMD196623 LVW196623:LVZ196623 MFS196623:MFV196623 MPO196623:MPR196623 MZK196623:MZN196623 NJG196623:NJJ196623 NTC196623:NTF196623 OCY196623:ODB196623 OMU196623:OMX196623 OWQ196623:OWT196623 PGM196623:PGP196623 PQI196623:PQL196623 QAE196623:QAH196623 QKA196623:QKD196623 QTW196623:QTZ196623 RDS196623:RDV196623 RNO196623:RNR196623 RXK196623:RXN196623 SHG196623:SHJ196623 SRC196623:SRF196623 TAY196623:TBB196623 TKU196623:TKX196623 TUQ196623:TUT196623 UEM196623:UEP196623 UOI196623:UOL196623 UYE196623:UYH196623 VIA196623:VID196623 VRW196623:VRZ196623 WBS196623:WBV196623 WLO196623:WLR196623 WVK196623:WVN196623 C262159:F262159 IY262159:JB262159 SU262159:SX262159 ACQ262159:ACT262159 AMM262159:AMP262159 AWI262159:AWL262159 BGE262159:BGH262159 BQA262159:BQD262159 BZW262159:BZZ262159 CJS262159:CJV262159 CTO262159:CTR262159 DDK262159:DDN262159 DNG262159:DNJ262159 DXC262159:DXF262159 EGY262159:EHB262159 EQU262159:EQX262159 FAQ262159:FAT262159 FKM262159:FKP262159 FUI262159:FUL262159 GEE262159:GEH262159 GOA262159:GOD262159 GXW262159:GXZ262159 HHS262159:HHV262159 HRO262159:HRR262159 IBK262159:IBN262159 ILG262159:ILJ262159 IVC262159:IVF262159 JEY262159:JFB262159 JOU262159:JOX262159 JYQ262159:JYT262159 KIM262159:KIP262159 KSI262159:KSL262159 LCE262159:LCH262159 LMA262159:LMD262159 LVW262159:LVZ262159 MFS262159:MFV262159 MPO262159:MPR262159 MZK262159:MZN262159 NJG262159:NJJ262159 NTC262159:NTF262159 OCY262159:ODB262159 OMU262159:OMX262159 OWQ262159:OWT262159 PGM262159:PGP262159 PQI262159:PQL262159 QAE262159:QAH262159 QKA262159:QKD262159 QTW262159:QTZ262159 RDS262159:RDV262159 RNO262159:RNR262159 RXK262159:RXN262159 SHG262159:SHJ262159 SRC262159:SRF262159 TAY262159:TBB262159 TKU262159:TKX262159 TUQ262159:TUT262159 UEM262159:UEP262159 UOI262159:UOL262159 UYE262159:UYH262159 VIA262159:VID262159 VRW262159:VRZ262159 WBS262159:WBV262159 WLO262159:WLR262159 WVK262159:WVN262159 C327695:F327695 IY327695:JB327695 SU327695:SX327695 ACQ327695:ACT327695 AMM327695:AMP327695 AWI327695:AWL327695 BGE327695:BGH327695 BQA327695:BQD327695 BZW327695:BZZ327695 CJS327695:CJV327695 CTO327695:CTR327695 DDK327695:DDN327695 DNG327695:DNJ327695 DXC327695:DXF327695 EGY327695:EHB327695 EQU327695:EQX327695 FAQ327695:FAT327695 FKM327695:FKP327695 FUI327695:FUL327695 GEE327695:GEH327695 GOA327695:GOD327695 GXW327695:GXZ327695 HHS327695:HHV327695 HRO327695:HRR327695 IBK327695:IBN327695 ILG327695:ILJ327695 IVC327695:IVF327695 JEY327695:JFB327695 JOU327695:JOX327695 JYQ327695:JYT327695 KIM327695:KIP327695 KSI327695:KSL327695 LCE327695:LCH327695 LMA327695:LMD327695 LVW327695:LVZ327695 MFS327695:MFV327695 MPO327695:MPR327695 MZK327695:MZN327695 NJG327695:NJJ327695 NTC327695:NTF327695 OCY327695:ODB327695 OMU327695:OMX327695 OWQ327695:OWT327695 PGM327695:PGP327695 PQI327695:PQL327695 QAE327695:QAH327695 QKA327695:QKD327695 QTW327695:QTZ327695 RDS327695:RDV327695 RNO327695:RNR327695 RXK327695:RXN327695 SHG327695:SHJ327695 SRC327695:SRF327695 TAY327695:TBB327695 TKU327695:TKX327695 TUQ327695:TUT327695 UEM327695:UEP327695 UOI327695:UOL327695 UYE327695:UYH327695 VIA327695:VID327695 VRW327695:VRZ327695 WBS327695:WBV327695 WLO327695:WLR327695 WVK327695:WVN327695 C393231:F393231 IY393231:JB393231 SU393231:SX393231 ACQ393231:ACT393231 AMM393231:AMP393231 AWI393231:AWL393231 BGE393231:BGH393231 BQA393231:BQD393231 BZW393231:BZZ393231 CJS393231:CJV393231 CTO393231:CTR393231 DDK393231:DDN393231 DNG393231:DNJ393231 DXC393231:DXF393231 EGY393231:EHB393231 EQU393231:EQX393231 FAQ393231:FAT393231 FKM393231:FKP393231 FUI393231:FUL393231 GEE393231:GEH393231 GOA393231:GOD393231 GXW393231:GXZ393231 HHS393231:HHV393231 HRO393231:HRR393231 IBK393231:IBN393231 ILG393231:ILJ393231 IVC393231:IVF393231 JEY393231:JFB393231 JOU393231:JOX393231 JYQ393231:JYT393231 KIM393231:KIP393231 KSI393231:KSL393231 LCE393231:LCH393231 LMA393231:LMD393231 LVW393231:LVZ393231 MFS393231:MFV393231 MPO393231:MPR393231 MZK393231:MZN393231 NJG393231:NJJ393231 NTC393231:NTF393231 OCY393231:ODB393231 OMU393231:OMX393231 OWQ393231:OWT393231 PGM393231:PGP393231 PQI393231:PQL393231 QAE393231:QAH393231 QKA393231:QKD393231 QTW393231:QTZ393231 RDS393231:RDV393231 RNO393231:RNR393231 RXK393231:RXN393231 SHG393231:SHJ393231 SRC393231:SRF393231 TAY393231:TBB393231 TKU393231:TKX393231 TUQ393231:TUT393231 UEM393231:UEP393231 UOI393231:UOL393231 UYE393231:UYH393231 VIA393231:VID393231 VRW393231:VRZ393231 WBS393231:WBV393231 WLO393231:WLR393231 WVK393231:WVN393231 C458767:F458767 IY458767:JB458767 SU458767:SX458767 ACQ458767:ACT458767 AMM458767:AMP458767 AWI458767:AWL458767 BGE458767:BGH458767 BQA458767:BQD458767 BZW458767:BZZ458767 CJS458767:CJV458767 CTO458767:CTR458767 DDK458767:DDN458767 DNG458767:DNJ458767 DXC458767:DXF458767 EGY458767:EHB458767 EQU458767:EQX458767 FAQ458767:FAT458767 FKM458767:FKP458767 FUI458767:FUL458767 GEE458767:GEH458767 GOA458767:GOD458767 GXW458767:GXZ458767 HHS458767:HHV458767 HRO458767:HRR458767 IBK458767:IBN458767 ILG458767:ILJ458767 IVC458767:IVF458767 JEY458767:JFB458767 JOU458767:JOX458767 JYQ458767:JYT458767 KIM458767:KIP458767 KSI458767:KSL458767 LCE458767:LCH458767 LMA458767:LMD458767 LVW458767:LVZ458767 MFS458767:MFV458767 MPO458767:MPR458767 MZK458767:MZN458767 NJG458767:NJJ458767 NTC458767:NTF458767 OCY458767:ODB458767 OMU458767:OMX458767 OWQ458767:OWT458767 PGM458767:PGP458767 PQI458767:PQL458767 QAE458767:QAH458767 QKA458767:QKD458767 QTW458767:QTZ458767 RDS458767:RDV458767 RNO458767:RNR458767 RXK458767:RXN458767 SHG458767:SHJ458767 SRC458767:SRF458767 TAY458767:TBB458767 TKU458767:TKX458767 TUQ458767:TUT458767 UEM458767:UEP458767 UOI458767:UOL458767 UYE458767:UYH458767 VIA458767:VID458767 VRW458767:VRZ458767 WBS458767:WBV458767 WLO458767:WLR458767 WVK458767:WVN458767 C524303:F524303 IY524303:JB524303 SU524303:SX524303 ACQ524303:ACT524303 AMM524303:AMP524303 AWI524303:AWL524303 BGE524303:BGH524303 BQA524303:BQD524303 BZW524303:BZZ524303 CJS524303:CJV524303 CTO524303:CTR524303 DDK524303:DDN524303 DNG524303:DNJ524303 DXC524303:DXF524303 EGY524303:EHB524303 EQU524303:EQX524303 FAQ524303:FAT524303 FKM524303:FKP524303 FUI524303:FUL524303 GEE524303:GEH524303 GOA524303:GOD524303 GXW524303:GXZ524303 HHS524303:HHV524303 HRO524303:HRR524303 IBK524303:IBN524303 ILG524303:ILJ524303 IVC524303:IVF524303 JEY524303:JFB524303 JOU524303:JOX524303 JYQ524303:JYT524303 KIM524303:KIP524303 KSI524303:KSL524303 LCE524303:LCH524303 LMA524303:LMD524303 LVW524303:LVZ524303 MFS524303:MFV524303 MPO524303:MPR524303 MZK524303:MZN524303 NJG524303:NJJ524303 NTC524303:NTF524303 OCY524303:ODB524303 OMU524303:OMX524303 OWQ524303:OWT524303 PGM524303:PGP524303 PQI524303:PQL524303 QAE524303:QAH524303 QKA524303:QKD524303 QTW524303:QTZ524303 RDS524303:RDV524303 RNO524303:RNR524303 RXK524303:RXN524303 SHG524303:SHJ524303 SRC524303:SRF524303 TAY524303:TBB524303 TKU524303:TKX524303 TUQ524303:TUT524303 UEM524303:UEP524303 UOI524303:UOL524303 UYE524303:UYH524303 VIA524303:VID524303 VRW524303:VRZ524303 WBS524303:WBV524303 WLO524303:WLR524303 WVK524303:WVN524303 C589839:F589839 IY589839:JB589839 SU589839:SX589839 ACQ589839:ACT589839 AMM589839:AMP589839 AWI589839:AWL589839 BGE589839:BGH589839 BQA589839:BQD589839 BZW589839:BZZ589839 CJS589839:CJV589839 CTO589839:CTR589839 DDK589839:DDN589839 DNG589839:DNJ589839 DXC589839:DXF589839 EGY589839:EHB589839 EQU589839:EQX589839 FAQ589839:FAT589839 FKM589839:FKP589839 FUI589839:FUL589839 GEE589839:GEH589839 GOA589839:GOD589839 GXW589839:GXZ589839 HHS589839:HHV589839 HRO589839:HRR589839 IBK589839:IBN589839 ILG589839:ILJ589839 IVC589839:IVF589839 JEY589839:JFB589839 JOU589839:JOX589839 JYQ589839:JYT589839 KIM589839:KIP589839 KSI589839:KSL589839 LCE589839:LCH589839 LMA589839:LMD589839 LVW589839:LVZ589839 MFS589839:MFV589839 MPO589839:MPR589839 MZK589839:MZN589839 NJG589839:NJJ589839 NTC589839:NTF589839 OCY589839:ODB589839 OMU589839:OMX589839 OWQ589839:OWT589839 PGM589839:PGP589839 PQI589839:PQL589839 QAE589839:QAH589839 QKA589839:QKD589839 QTW589839:QTZ589839 RDS589839:RDV589839 RNO589839:RNR589839 RXK589839:RXN589839 SHG589839:SHJ589839 SRC589839:SRF589839 TAY589839:TBB589839 TKU589839:TKX589839 TUQ589839:TUT589839 UEM589839:UEP589839 UOI589839:UOL589839 UYE589839:UYH589839 VIA589839:VID589839 VRW589839:VRZ589839 WBS589839:WBV589839 WLO589839:WLR589839 WVK589839:WVN589839 C655375:F655375 IY655375:JB655375 SU655375:SX655375 ACQ655375:ACT655375 AMM655375:AMP655375 AWI655375:AWL655375 BGE655375:BGH655375 BQA655375:BQD655375 BZW655375:BZZ655375 CJS655375:CJV655375 CTO655375:CTR655375 DDK655375:DDN655375 DNG655375:DNJ655375 DXC655375:DXF655375 EGY655375:EHB655375 EQU655375:EQX655375 FAQ655375:FAT655375 FKM655375:FKP655375 FUI655375:FUL655375 GEE655375:GEH655375 GOA655375:GOD655375 GXW655375:GXZ655375 HHS655375:HHV655375 HRO655375:HRR655375 IBK655375:IBN655375 ILG655375:ILJ655375 IVC655375:IVF655375 JEY655375:JFB655375 JOU655375:JOX655375 JYQ655375:JYT655375 KIM655375:KIP655375 KSI655375:KSL655375 LCE655375:LCH655375 LMA655375:LMD655375 LVW655375:LVZ655375 MFS655375:MFV655375 MPO655375:MPR655375 MZK655375:MZN655375 NJG655375:NJJ655375 NTC655375:NTF655375 OCY655375:ODB655375 OMU655375:OMX655375 OWQ655375:OWT655375 PGM655375:PGP655375 PQI655375:PQL655375 QAE655375:QAH655375 QKA655375:QKD655375 QTW655375:QTZ655375 RDS655375:RDV655375 RNO655375:RNR655375 RXK655375:RXN655375 SHG655375:SHJ655375 SRC655375:SRF655375 TAY655375:TBB655375 TKU655375:TKX655375 TUQ655375:TUT655375 UEM655375:UEP655375 UOI655375:UOL655375 UYE655375:UYH655375 VIA655375:VID655375 VRW655375:VRZ655375 WBS655375:WBV655375 WLO655375:WLR655375 WVK655375:WVN655375 C720911:F720911 IY720911:JB720911 SU720911:SX720911 ACQ720911:ACT720911 AMM720911:AMP720911 AWI720911:AWL720911 BGE720911:BGH720911 BQA720911:BQD720911 BZW720911:BZZ720911 CJS720911:CJV720911 CTO720911:CTR720911 DDK720911:DDN720911 DNG720911:DNJ720911 DXC720911:DXF720911 EGY720911:EHB720911 EQU720911:EQX720911 FAQ720911:FAT720911 FKM720911:FKP720911 FUI720911:FUL720911 GEE720911:GEH720911 GOA720911:GOD720911 GXW720911:GXZ720911 HHS720911:HHV720911 HRO720911:HRR720911 IBK720911:IBN720911 ILG720911:ILJ720911 IVC720911:IVF720911 JEY720911:JFB720911 JOU720911:JOX720911 JYQ720911:JYT720911 KIM720911:KIP720911 KSI720911:KSL720911 LCE720911:LCH720911 LMA720911:LMD720911 LVW720911:LVZ720911 MFS720911:MFV720911 MPO720911:MPR720911 MZK720911:MZN720911 NJG720911:NJJ720911 NTC720911:NTF720911 OCY720911:ODB720911 OMU720911:OMX720911 OWQ720911:OWT720911 PGM720911:PGP720911 PQI720911:PQL720911 QAE720911:QAH720911 QKA720911:QKD720911 QTW720911:QTZ720911 RDS720911:RDV720911 RNO720911:RNR720911 RXK720911:RXN720911 SHG720911:SHJ720911 SRC720911:SRF720911 TAY720911:TBB720911 TKU720911:TKX720911 TUQ720911:TUT720911 UEM720911:UEP720911 UOI720911:UOL720911 UYE720911:UYH720911 VIA720911:VID720911 VRW720911:VRZ720911 WBS720911:WBV720911 WLO720911:WLR720911 WVK720911:WVN720911 C786447:F786447 IY786447:JB786447 SU786447:SX786447 ACQ786447:ACT786447 AMM786447:AMP786447 AWI786447:AWL786447 BGE786447:BGH786447 BQA786447:BQD786447 BZW786447:BZZ786447 CJS786447:CJV786447 CTO786447:CTR786447 DDK786447:DDN786447 DNG786447:DNJ786447 DXC786447:DXF786447 EGY786447:EHB786447 EQU786447:EQX786447 FAQ786447:FAT786447 FKM786447:FKP786447 FUI786447:FUL786447 GEE786447:GEH786447 GOA786447:GOD786447 GXW786447:GXZ786447 HHS786447:HHV786447 HRO786447:HRR786447 IBK786447:IBN786447 ILG786447:ILJ786447 IVC786447:IVF786447 JEY786447:JFB786447 JOU786447:JOX786447 JYQ786447:JYT786447 KIM786447:KIP786447 KSI786447:KSL786447 LCE786447:LCH786447 LMA786447:LMD786447 LVW786447:LVZ786447 MFS786447:MFV786447 MPO786447:MPR786447 MZK786447:MZN786447 NJG786447:NJJ786447 NTC786447:NTF786447 OCY786447:ODB786447 OMU786447:OMX786447 OWQ786447:OWT786447 PGM786447:PGP786447 PQI786447:PQL786447 QAE786447:QAH786447 QKA786447:QKD786447 QTW786447:QTZ786447 RDS786447:RDV786447 RNO786447:RNR786447 RXK786447:RXN786447 SHG786447:SHJ786447 SRC786447:SRF786447 TAY786447:TBB786447 TKU786447:TKX786447 TUQ786447:TUT786447 UEM786447:UEP786447 UOI786447:UOL786447 UYE786447:UYH786447 VIA786447:VID786447 VRW786447:VRZ786447 WBS786447:WBV786447 WLO786447:WLR786447 WVK786447:WVN786447 C851983:F851983 IY851983:JB851983 SU851983:SX851983 ACQ851983:ACT851983 AMM851983:AMP851983 AWI851983:AWL851983 BGE851983:BGH851983 BQA851983:BQD851983 BZW851983:BZZ851983 CJS851983:CJV851983 CTO851983:CTR851983 DDK851983:DDN851983 DNG851983:DNJ851983 DXC851983:DXF851983 EGY851983:EHB851983 EQU851983:EQX851983 FAQ851983:FAT851983 FKM851983:FKP851983 FUI851983:FUL851983 GEE851983:GEH851983 GOA851983:GOD851983 GXW851983:GXZ851983 HHS851983:HHV851983 HRO851983:HRR851983 IBK851983:IBN851983 ILG851983:ILJ851983 IVC851983:IVF851983 JEY851983:JFB851983 JOU851983:JOX851983 JYQ851983:JYT851983 KIM851983:KIP851983 KSI851983:KSL851983 LCE851983:LCH851983 LMA851983:LMD851983 LVW851983:LVZ851983 MFS851983:MFV851983 MPO851983:MPR851983 MZK851983:MZN851983 NJG851983:NJJ851983 NTC851983:NTF851983 OCY851983:ODB851983 OMU851983:OMX851983 OWQ851983:OWT851983 PGM851983:PGP851983 PQI851983:PQL851983 QAE851983:QAH851983 QKA851983:QKD851983 QTW851983:QTZ851983 RDS851983:RDV851983 RNO851983:RNR851983 RXK851983:RXN851983 SHG851983:SHJ851983 SRC851983:SRF851983 TAY851983:TBB851983 TKU851983:TKX851983 TUQ851983:TUT851983 UEM851983:UEP851983 UOI851983:UOL851983 UYE851983:UYH851983 VIA851983:VID851983 VRW851983:VRZ851983 WBS851983:WBV851983 WLO851983:WLR851983 WVK851983:WVN851983 C917519:F917519 IY917519:JB917519 SU917519:SX917519 ACQ917519:ACT917519 AMM917519:AMP917519 AWI917519:AWL917519 BGE917519:BGH917519 BQA917519:BQD917519 BZW917519:BZZ917519 CJS917519:CJV917519 CTO917519:CTR917519 DDK917519:DDN917519 DNG917519:DNJ917519 DXC917519:DXF917519 EGY917519:EHB917519 EQU917519:EQX917519 FAQ917519:FAT917519 FKM917519:FKP917519 FUI917519:FUL917519 GEE917519:GEH917519 GOA917519:GOD917519 GXW917519:GXZ917519 HHS917519:HHV917519 HRO917519:HRR917519 IBK917519:IBN917519 ILG917519:ILJ917519 IVC917519:IVF917519 JEY917519:JFB917519 JOU917519:JOX917519 JYQ917519:JYT917519 KIM917519:KIP917519 KSI917519:KSL917519 LCE917519:LCH917519 LMA917519:LMD917519 LVW917519:LVZ917519 MFS917519:MFV917519 MPO917519:MPR917519 MZK917519:MZN917519 NJG917519:NJJ917519 NTC917519:NTF917519 OCY917519:ODB917519 OMU917519:OMX917519 OWQ917519:OWT917519 PGM917519:PGP917519 PQI917519:PQL917519 QAE917519:QAH917519 QKA917519:QKD917519 QTW917519:QTZ917519 RDS917519:RDV917519 RNO917519:RNR917519 RXK917519:RXN917519 SHG917519:SHJ917519 SRC917519:SRF917519 TAY917519:TBB917519 TKU917519:TKX917519 TUQ917519:TUT917519 UEM917519:UEP917519 UOI917519:UOL917519 UYE917519:UYH917519 VIA917519:VID917519 VRW917519:VRZ917519 WBS917519:WBV917519 WLO917519:WLR917519 WVK917519:WVN917519 C983055:F983055 IY983055:JB983055 SU983055:SX983055 ACQ983055:ACT983055 AMM983055:AMP983055 AWI983055:AWL983055 BGE983055:BGH983055 BQA983055:BQD983055 BZW983055:BZZ983055 CJS983055:CJV983055 CTO983055:CTR983055 DDK983055:DDN983055 DNG983055:DNJ983055 DXC983055:DXF983055 EGY983055:EHB983055 EQU983055:EQX983055 FAQ983055:FAT983055 FKM983055:FKP983055 FUI983055:FUL983055 GEE983055:GEH983055 GOA983055:GOD983055 GXW983055:GXZ983055 HHS983055:HHV983055 HRO983055:HRR983055 IBK983055:IBN983055 ILG983055:ILJ983055 IVC983055:IVF983055 JEY983055:JFB983055 JOU983055:JOX983055 JYQ983055:JYT983055 KIM983055:KIP983055 KSI983055:KSL983055 LCE983055:LCH983055 LMA983055:LMD983055 LVW983055:LVZ983055 MFS983055:MFV983055 MPO983055:MPR983055 MZK983055:MZN983055 NJG983055:NJJ983055 NTC983055:NTF983055 OCY983055:ODB983055 OMU983055:OMX983055 OWQ983055:OWT983055 PGM983055:PGP983055 PQI983055:PQL983055 QAE983055:QAH983055 QKA983055:QKD983055 QTW983055:QTZ983055 RDS983055:RDV983055 RNO983055:RNR983055 RXK983055:RXN983055 SHG983055:SHJ983055 SRC983055:SRF983055 TAY983055:TBB983055 TKU983055:TKX983055 TUQ983055:TUT983055 UEM983055:UEP983055 UOI983055:UOL983055 UYE983055:UYH983055 VIA983055:VID983055 VRW983055:VRZ983055 WBS983055:WBV983055 WLO983055:WLR983055 WVK983055:WVN983055">
      <formula1>1</formula1>
      <formula2>900</formula2>
    </dataValidation>
    <dataValidation type="whole" allowBlank="1" showInputMessage="1" showErrorMessage="1" error="1&lt;=kodas&lt;91" sqref="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B1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formula1>1</formula1>
      <formula2>90</formula2>
    </dataValidation>
    <dataValidation type="whole" allowBlank="1" showInputMessage="1" showErrorMessage="1" error="1&lt;=prog&lt;98"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formula1>1</formula1>
      <formula2>97</formula2>
    </dataValidation>
  </dataValidations>
  <pageMargins left="0.43307086614173229" right="0.35433070866141736" top="0" bottom="0" header="0.31496062992125984" footer="0.31496062992125984"/>
  <pageSetup paperSize="9" scale="70"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 bottom="0"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 bottom="0"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Lapas2</vt:lpstr>
      <vt:lpstr>Lapas3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2006-11-28T10:25:48Z</dcterms:created>
  <dcterms:modified xsi:type="dcterms:W3CDTF">2019-03-07T08:43:19Z</dcterms:modified>
</cp:coreProperties>
</file>